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CENTRADO\AMSP CTAPUB2017\AMSP 2019\AMSP  CUENTA PUBLICA ANUAL 2019\"/>
    </mc:Choice>
  </mc:AlternateContent>
  <xr:revisionPtr revIDLastSave="0" documentId="13_ncr:1_{4D00F40F-BC3F-404F-A18A-C165DAD4279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62" l="1"/>
  <c r="E13" i="62"/>
  <c r="E14" i="62"/>
  <c r="E15" i="62"/>
  <c r="G173" i="59"/>
  <c r="F173" i="59"/>
  <c r="E173" i="59"/>
  <c r="D173" i="59"/>
  <c r="C173" i="59"/>
  <c r="C109" i="60"/>
  <c r="C119" i="60"/>
  <c r="C102" i="60"/>
  <c r="C101" i="60"/>
  <c r="C188" i="60"/>
  <c r="C187" i="60"/>
  <c r="C100" i="60"/>
  <c r="D204" i="59"/>
  <c r="D203" i="59"/>
  <c r="E204" i="59"/>
  <c r="E203" i="59"/>
  <c r="F204" i="59"/>
  <c r="F203" i="59"/>
  <c r="G204" i="59"/>
  <c r="G203" i="59"/>
  <c r="C204" i="59"/>
  <c r="C203" i="59"/>
  <c r="D118" i="59"/>
  <c r="D124" i="59"/>
  <c r="D129" i="59"/>
  <c r="D146" i="59"/>
  <c r="D141" i="59"/>
  <c r="D140" i="59"/>
  <c r="E113" i="59"/>
  <c r="E118" i="59"/>
  <c r="E124" i="59"/>
  <c r="E129" i="59"/>
  <c r="E127" i="59"/>
  <c r="E112" i="59"/>
  <c r="E146" i="59"/>
  <c r="E141" i="59"/>
  <c r="E140" i="59"/>
  <c r="D27" i="59"/>
  <c r="D26" i="59"/>
  <c r="C27" i="59"/>
  <c r="C26" i="59"/>
  <c r="F35" i="65"/>
  <c r="E35" i="65"/>
  <c r="D35" i="65"/>
  <c r="D53" i="62"/>
  <c r="D52" i="62"/>
  <c r="C53" i="62"/>
  <c r="C52" i="62"/>
  <c r="E34" i="62"/>
  <c r="C34" i="62"/>
  <c r="E43" i="62"/>
  <c r="C43" i="62"/>
  <c r="D11" i="62"/>
  <c r="C11" i="62"/>
  <c r="E11" i="62"/>
  <c r="C16" i="61"/>
  <c r="D200" i="59"/>
  <c r="C113" i="59"/>
  <c r="C16" i="59"/>
  <c r="D40" i="59"/>
  <c r="D39" i="59"/>
  <c r="E40" i="59"/>
  <c r="E39" i="59"/>
  <c r="F40" i="59"/>
  <c r="F39" i="59"/>
  <c r="G40" i="59"/>
  <c r="G39" i="59"/>
  <c r="C40" i="59"/>
  <c r="C39" i="59"/>
  <c r="C35" i="65"/>
  <c r="D8" i="62"/>
  <c r="C8" i="62"/>
  <c r="E10" i="62"/>
  <c r="E9" i="62"/>
  <c r="E8" i="62"/>
  <c r="C14" i="61"/>
  <c r="C77" i="60"/>
  <c r="C75" i="60"/>
  <c r="C37" i="60"/>
  <c r="C8" i="60"/>
  <c r="E200" i="59"/>
  <c r="F200" i="59"/>
  <c r="G200" i="59"/>
  <c r="C200" i="59"/>
  <c r="D198" i="59"/>
  <c r="E198" i="59"/>
  <c r="F198" i="59"/>
  <c r="G198" i="59"/>
  <c r="C198" i="59"/>
  <c r="D194" i="59"/>
  <c r="E194" i="59"/>
  <c r="F194" i="59"/>
  <c r="G194" i="59"/>
  <c r="C194" i="59"/>
  <c r="C146" i="59"/>
  <c r="C141" i="59"/>
  <c r="C129" i="59"/>
  <c r="D127" i="59"/>
  <c r="C127" i="59"/>
  <c r="C124" i="59"/>
  <c r="C122" i="59"/>
  <c r="C118" i="59"/>
  <c r="D113" i="59"/>
  <c r="C74" i="60"/>
  <c r="C73" i="60"/>
  <c r="G193" i="59"/>
  <c r="G171" i="59"/>
  <c r="D112" i="59"/>
  <c r="E193" i="59"/>
  <c r="E171" i="59"/>
  <c r="F193" i="59"/>
  <c r="F171" i="59"/>
  <c r="D193" i="59"/>
  <c r="D171" i="59"/>
  <c r="C193" i="59"/>
  <c r="C171" i="59"/>
  <c r="C140" i="59"/>
  <c r="C108" i="59"/>
  <c r="C107" i="59"/>
  <c r="C106" i="59"/>
  <c r="C105" i="59"/>
  <c r="C100" i="59"/>
  <c r="C60" i="59"/>
  <c r="C59" i="59"/>
  <c r="C15" i="59"/>
  <c r="C30" i="64"/>
  <c r="C7" i="64"/>
  <c r="C15" i="63"/>
  <c r="C7" i="63"/>
  <c r="C20" i="63"/>
  <c r="C39" i="64"/>
  <c r="D222" i="60"/>
  <c r="D221" i="60"/>
  <c r="D220" i="60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H3" i="65"/>
  <c r="H2" i="65"/>
  <c r="H1" i="65"/>
  <c r="E3" i="60"/>
  <c r="E2" i="60"/>
  <c r="E1" i="60"/>
  <c r="H3" i="59"/>
  <c r="H2" i="59"/>
  <c r="H1" i="59"/>
  <c r="A3" i="65"/>
  <c r="A1" i="65"/>
  <c r="A3" i="59"/>
  <c r="A3" i="60"/>
  <c r="A1" i="59"/>
  <c r="A1" i="60"/>
  <c r="E3" i="62"/>
  <c r="E2" i="62"/>
  <c r="E1" i="62"/>
  <c r="E3" i="61"/>
  <c r="E2" i="61"/>
  <c r="E1" i="61"/>
  <c r="E14" i="59"/>
  <c r="F14" i="59"/>
  <c r="G14" i="59"/>
  <c r="A3" i="61"/>
  <c r="A3" i="62"/>
  <c r="A1" i="61"/>
  <c r="A1" i="62"/>
  <c r="C112" i="59"/>
</calcChain>
</file>

<file path=xl/sharedStrings.xml><?xml version="1.0" encoding="utf-8"?>
<sst xmlns="http://schemas.openxmlformats.org/spreadsheetml/2006/main" count="1290" uniqueCount="891">
  <si>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</si>
  <si>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</si>
  <si>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</si>
  <si>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</si>
  <si>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</si>
  <si>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</si>
  <si>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</si>
  <si>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</si>
  <si>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</si>
  <si>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</si>
  <si>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</si>
  <si>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</si>
  <si>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</si>
  <si>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</si>
  <si>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</si>
  <si>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</si>
  <si>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</si>
  <si>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</si>
  <si>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</si>
  <si>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</si>
  <si>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</si>
  <si>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</si>
  <si>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</si>
  <si>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</si>
  <si>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</si>
  <si>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</si>
  <si>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</si>
  <si>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</si>
  <si>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</si>
  <si>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</si>
  <si>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</si>
  <si>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</si>
  <si>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</si>
  <si>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</si>
  <si>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</si>
  <si>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</si>
  <si>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</si>
  <si>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</si>
  <si>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</si>
  <si>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</si>
  <si>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</si>
  <si>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</si>
  <si>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</si>
  <si>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</si>
  <si>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</si>
  <si>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</si>
  <si>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</si>
  <si>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</si>
  <si>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</si>
  <si>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</si>
  <si>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</si>
  <si>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</si>
  <si>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</si>
  <si>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</si>
  <si>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</si>
  <si>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</si>
  <si>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</si>
  <si>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</si>
  <si>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</si>
  <si>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</si>
  <si>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</si>
  <si>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</si>
  <si>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</si>
  <si>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</si>
  <si>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</si>
  <si>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</si>
  <si>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</si>
  <si>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</si>
  <si>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</si>
  <si>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</si>
  <si>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</si>
  <si>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</si>
  <si>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</si>
  <si>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</si>
  <si>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</si>
  <si>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</si>
  <si>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</si>
  <si>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</si>
  <si>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</si>
  <si>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</si>
  <si>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</si>
  <si>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</si>
  <si>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</si>
  <si>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</si>
  <si>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</si>
  <si>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</si>
  <si>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</si>
  <si>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</si>
  <si>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</si>
  <si>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</si>
  <si>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</si>
  <si>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</si>
  <si>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</si>
  <si>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</si>
  <si>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</si>
  <si>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</si>
  <si>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</si>
  <si>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</si>
  <si>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</si>
  <si>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</si>
  <si>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</si>
  <si>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</si>
  <si>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</si>
  <si>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</si>
  <si>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</si>
  <si>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</si>
  <si>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</si>
  <si>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</si>
  <si>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</si>
  <si>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</si>
  <si>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</si>
  <si>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</si>
  <si>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</si>
  <si>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</si>
  <si>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</si>
  <si>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</si>
  <si>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</si>
  <si>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</si>
  <si>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</si>
  <si>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</si>
  <si>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</si>
  <si>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</si>
  <si>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</si>
  <si>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</si>
  <si>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</si>
  <si>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</si>
  <si>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</si>
  <si>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</si>
  <si>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</si>
  <si>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</si>
  <si>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</si>
  <si>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</si>
  <si>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</si>
  <si>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</si>
  <si>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</si>
  <si>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</si>
  <si>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</si>
  <si>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</si>
  <si>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</si>
  <si>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</si>
  <si>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</si>
  <si>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</si>
  <si>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</si>
  <si>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</si>
  <si>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</si>
  <si>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</si>
  <si>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</si>
  <si>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</si>
  <si>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</si>
  <si>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</si>
  <si>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</si>
  <si>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</si>
  <si>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</si>
  <si>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</si>
  <si>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</si>
  <si>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</si>
  <si>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</si>
  <si>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</si>
  <si>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</si>
  <si>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</si>
  <si>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</si>
  <si>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</si>
  <si>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</si>
  <si>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</si>
  <si>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</si>
  <si>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</si>
  <si>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</si>
  <si>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</si>
  <si>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</si>
  <si>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</si>
  <si>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</si>
  <si>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</si>
  <si>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</si>
  <si>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</si>
  <si>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</si>
  <si>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</si>
  <si>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</si>
  <si>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</si>
  <si>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</si>
  <si>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</si>
  <si>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</si>
  <si>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</si>
  <si>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</si>
  <si>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</si>
  <si>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</si>
  <si>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</si>
  <si>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</si>
  <si>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</si>
  <si>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</si>
  <si>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</si>
  <si>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</si>
  <si>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</si>
  <si>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</si>
  <si>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</si>
  <si>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</si>
  <si>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</si>
  <si>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</si>
  <si>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</si>
  <si>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</si>
  <si>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</si>
  <si>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</si>
  <si>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</si>
  <si>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</si>
  <si>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</si>
  <si>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</si>
  <si>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</si>
  <si>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</si>
  <si>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</si>
  <si>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</si>
  <si>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</si>
  <si>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</si>
  <si>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</si>
  <si>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</si>
  <si>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</si>
  <si>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</si>
  <si>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</si>
  <si>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</si>
  <si>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</si>
  <si>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</si>
  <si>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</si>
  <si>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</si>
  <si>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</si>
  <si>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Nombre del Ente Público</t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</si>
  <si>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</si>
  <si>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</si>
  <si>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</si>
  <si>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</si>
  <si>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</si>
  <si>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</si>
  <si>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</si>
  <si>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</si>
  <si>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</si>
  <si>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</si>
  <si>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</si>
  <si>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</si>
  <si>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</si>
  <si>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</si>
  <si>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</si>
  <si>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</si>
  <si>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</si>
  <si>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</si>
  <si>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</si>
  <si>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</si>
  <si>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</si>
  <si>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</si>
  <si>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</si>
  <si>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</si>
  <si>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</si>
  <si>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</si>
  <si>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</si>
  <si>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</si>
  <si>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</si>
  <si>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</si>
  <si>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</si>
  <si>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</si>
  <si>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</si>
  <si>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</si>
  <si>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</si>
  <si>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</si>
  <si>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</si>
  <si>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</si>
  <si>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</si>
  <si>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</si>
  <si>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</si>
  <si>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</si>
  <si>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</si>
  <si>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</si>
  <si>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</si>
  <si>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</si>
  <si>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</si>
  <si>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</si>
  <si>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</si>
  <si>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</si>
  <si>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</si>
  <si>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</si>
  <si>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</si>
  <si>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</si>
  <si>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</si>
  <si>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</si>
  <si>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</si>
  <si>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</si>
  <si>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</si>
  <si>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</si>
  <si>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</si>
  <si>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</si>
  <si>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</si>
  <si>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</si>
  <si>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</si>
  <si>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</si>
  <si>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</si>
  <si>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</si>
  <si>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</si>
  <si>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</si>
  <si>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</si>
  <si>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</si>
  <si>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</si>
  <si>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</si>
  <si>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</si>
  <si>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</si>
  <si>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</si>
  <si>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</si>
  <si>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</si>
  <si>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</si>
  <si>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</si>
  <si>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</si>
  <si>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</si>
  <si>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</si>
  <si>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</si>
  <si>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</si>
  <si>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</si>
  <si>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</si>
  <si>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</si>
  <si>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</si>
  <si>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</si>
  <si>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</si>
  <si>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</si>
  <si>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</si>
  <si>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</si>
  <si>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</si>
  <si>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</si>
  <si>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</si>
  <si>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</si>
  <si>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</si>
  <si>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</si>
  <si>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</si>
  <si>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</si>
  <si>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</si>
  <si>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</si>
  <si>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</si>
  <si>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</si>
  <si>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</si>
  <si>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</si>
  <si>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</si>
  <si>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</si>
  <si>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</si>
  <si>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</si>
  <si>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</si>
  <si>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</si>
  <si>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</si>
  <si>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</si>
  <si>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</si>
  <si>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</si>
  <si>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</si>
  <si>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</si>
  <si>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</si>
  <si>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</si>
  <si>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</si>
  <si>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</si>
  <si>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</si>
  <si>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</si>
  <si>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</si>
  <si>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</si>
  <si>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</si>
  <si>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</si>
  <si>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</si>
  <si>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</si>
  <si>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</si>
  <si>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</si>
  <si>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</si>
  <si>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</si>
  <si>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</si>
  <si>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</si>
  <si>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</si>
  <si>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</si>
  <si>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</si>
  <si>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</si>
  <si>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</si>
  <si>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</si>
  <si>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</si>
  <si>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</si>
  <si>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</si>
  <si>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</si>
  <si>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</si>
  <si>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</si>
  <si>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</si>
  <si>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</si>
  <si>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</si>
  <si>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</si>
  <si>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</si>
  <si>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</si>
  <si>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</si>
  <si>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</si>
  <si>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</si>
  <si>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</si>
  <si>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</si>
  <si>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</si>
  <si>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</si>
  <si>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</si>
  <si>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</si>
  <si>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</si>
  <si>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</si>
  <si>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</si>
  <si>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</si>
  <si>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</si>
  <si>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</si>
  <si>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</si>
  <si>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</si>
  <si>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</si>
  <si>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</si>
  <si>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</si>
  <si>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</si>
  <si>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</si>
  <si>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</si>
  <si>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</si>
  <si>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</si>
  <si>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</si>
  <si>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</si>
  <si>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</si>
  <si>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</si>
  <si>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</si>
  <si>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</si>
  <si>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</si>
  <si>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</si>
  <si>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</si>
  <si>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</si>
  <si>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</si>
  <si>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</si>
  <si>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</si>
  <si>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</si>
  <si>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</si>
  <si>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</si>
  <si>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</si>
  <si>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</si>
  <si>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</si>
  <si>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</si>
  <si>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</si>
  <si>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</si>
  <si>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</si>
  <si>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</si>
  <si>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</si>
  <si>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</si>
  <si>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</si>
  <si>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</si>
  <si>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</si>
  <si>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</si>
  <si>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</si>
  <si>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</si>
  <si>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</si>
  <si>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</si>
  <si>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</si>
  <si>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</si>
  <si>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</si>
  <si>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</si>
  <si>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</si>
  <si>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</si>
  <si>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</si>
  <si>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</si>
  <si>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</si>
  <si>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</si>
  <si>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</si>
  <si>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</si>
  <si>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</si>
  <si>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</si>
  <si>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</si>
  <si>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</si>
  <si>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</si>
  <si>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</si>
  <si>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</si>
  <si>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</si>
  <si>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</si>
  <si>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</si>
  <si>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</si>
  <si>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</si>
  <si>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</si>
  <si>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</si>
  <si>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</si>
  <si>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</si>
  <si>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</si>
  <si>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</si>
  <si>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</si>
  <si>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</si>
  <si>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</si>
  <si>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</si>
  <si>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</si>
  <si>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</si>
  <si>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</si>
  <si>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</si>
  <si>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</si>
  <si>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</si>
  <si>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</si>
  <si>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</si>
  <si>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</si>
  <si>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</si>
  <si>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</si>
  <si>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</si>
  <si>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</si>
  <si>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</si>
  <si>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</si>
  <si>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</si>
  <si>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</si>
  <si>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</si>
  <si>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</si>
  <si>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</si>
  <si>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</si>
  <si>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</si>
  <si>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</si>
  <si>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</si>
  <si>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</si>
  <si>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</si>
  <si>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</si>
  <si>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</si>
  <si>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</si>
  <si>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</si>
  <si>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</si>
  <si>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</si>
  <si>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</si>
  <si>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</si>
  <si>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</si>
  <si>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</si>
  <si>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</si>
  <si>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</si>
  <si>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</si>
  <si>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</si>
  <si>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</si>
  <si>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</si>
  <si>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</si>
  <si>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</si>
  <si>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</si>
  <si>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</si>
  <si>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</si>
  <si>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</si>
  <si>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</si>
  <si>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</si>
  <si>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</si>
  <si>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</si>
  <si>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</si>
  <si>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</si>
  <si>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</si>
  <si>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</si>
  <si>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</si>
  <si>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</si>
  <si>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</si>
  <si>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</si>
  <si>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</si>
  <si>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</si>
  <si>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</si>
  <si>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</si>
  <si>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</si>
  <si>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</si>
  <si>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</si>
  <si>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</si>
  <si>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</si>
  <si>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</si>
  <si>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</si>
  <si>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</si>
  <si>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</si>
  <si>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</si>
  <si>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</si>
  <si>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</si>
  <si>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</si>
  <si>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</si>
  <si>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</si>
  <si>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</si>
  <si>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</si>
  <si>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</si>
  <si>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</si>
  <si>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</si>
  <si>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</si>
  <si>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</si>
  <si>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</si>
  <si>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</si>
  <si>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</si>
  <si>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</si>
  <si>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</si>
  <si>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</si>
  <si>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</si>
  <si>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</si>
  <si>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</si>
  <si>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</si>
  <si>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</si>
  <si>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</si>
  <si>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</si>
  <si>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</si>
  <si>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</si>
  <si>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</si>
  <si>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</si>
  <si>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</si>
  <si>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</si>
  <si>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</si>
  <si>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</si>
  <si>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</si>
  <si>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</si>
  <si>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</si>
  <si>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</si>
  <si>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</si>
  <si>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</si>
  <si>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</si>
  <si>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</si>
  <si>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</si>
  <si>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</si>
  <si>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</si>
  <si>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</si>
  <si>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</si>
  <si>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</si>
  <si>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</si>
  <si>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</si>
  <si>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</si>
  <si>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</si>
  <si>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</si>
  <si>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</si>
  <si>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</si>
  <si>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</si>
  <si>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</si>
  <si>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</si>
  <si>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</si>
  <si>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</si>
  <si>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</si>
  <si>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</si>
  <si>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</si>
  <si>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</si>
  <si>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</si>
  <si>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</si>
  <si>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</si>
  <si>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</si>
  <si>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</si>
  <si>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</si>
  <si>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</si>
  <si>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</si>
  <si>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</si>
  <si>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</si>
  <si>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</si>
  <si>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</si>
  <si>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</si>
  <si>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</si>
  <si>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</si>
  <si>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</si>
  <si>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</si>
  <si>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</si>
  <si>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</si>
  <si>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</si>
  <si>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</si>
  <si>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</si>
  <si>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</si>
  <si>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</si>
  <si>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</si>
  <si>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</si>
  <si>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</si>
  <si>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</si>
  <si>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</si>
  <si>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</si>
  <si>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</si>
  <si>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</si>
  <si>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</si>
  <si>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</si>
  <si>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</si>
  <si>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</si>
  <si>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11226-0000-0000-0000</t>
  </si>
  <si>
    <t>CUENTAS POR COBRAR A ENTIDADES FEDERATIV</t>
  </si>
  <si>
    <t>11226-0000-0017-0000</t>
  </si>
  <si>
    <t>MUNICIPIO DE ABASOLO GUANAJUATO</t>
  </si>
  <si>
    <t>11226-0000-0019-0000</t>
  </si>
  <si>
    <t>MUNICIPIO DE APASEO EL GRANDE, GUANAJUA</t>
  </si>
  <si>
    <t>11226-0000-0064-0000</t>
  </si>
  <si>
    <t>MUNICIPIO DE SOLEDAD DE GRACIANO SANCHEZ</t>
  </si>
  <si>
    <t>11231-0000-0000-0000</t>
  </si>
  <si>
    <t>DEUDORES DIVERSOS POR COBRAR A CP</t>
  </si>
  <si>
    <t>11231-0000-0003-0000</t>
  </si>
  <si>
    <t>SECRETARIA DE FINANZAS DEL ESTADO DE GUA</t>
  </si>
  <si>
    <t>11231-0000-0019-0000</t>
  </si>
  <si>
    <t>JOSE DE JESUS URBINA HERNANDEZ</t>
  </si>
  <si>
    <t>11231-0000-0025-0000</t>
  </si>
  <si>
    <t>JUAN LUIS GUZMAN JIMENEZ</t>
  </si>
  <si>
    <t>11231-0000-0030-0000</t>
  </si>
  <si>
    <t>MONICA CLARIBEL HERRERA VILLALOBOS</t>
  </si>
  <si>
    <t>11231-0000-0036-0000</t>
  </si>
  <si>
    <t>HECTOR GONZALEZ BECERRA</t>
  </si>
  <si>
    <t>11231-0000-0037-0000</t>
  </si>
  <si>
    <t>BANCO DEL BAJIO, S.A.</t>
  </si>
  <si>
    <t>SE COBRA EN EL MES SIGUIENTE</t>
  </si>
  <si>
    <t>11511-2111-0000-0000</t>
  </si>
  <si>
    <t>11511-2141-0000-0000</t>
  </si>
  <si>
    <t>11511-2151-0000-0000</t>
  </si>
  <si>
    <t>11511-2161-0000-0000</t>
  </si>
  <si>
    <t>11512-2211-0000-0000</t>
  </si>
  <si>
    <t>11512-2231-0000-0000</t>
  </si>
  <si>
    <t>11513-2411-0000-0000</t>
  </si>
  <si>
    <t>11513-2421-0000-0000</t>
  </si>
  <si>
    <t>11513-2431-0000-0000</t>
  </si>
  <si>
    <t>11513-2441-0000-0000</t>
  </si>
  <si>
    <t>11513-2461-0000-0000</t>
  </si>
  <si>
    <t>11513-2471-0000-0000</t>
  </si>
  <si>
    <t>11513-2481-0000-0000</t>
  </si>
  <si>
    <t>11513-2491-0000-0000</t>
  </si>
  <si>
    <t>11514-2511-0000-0000</t>
  </si>
  <si>
    <t>11514-2521-0000-0000</t>
  </si>
  <si>
    <t>11514-2531-0018-0000</t>
  </si>
  <si>
    <t>11514-2541-0001-0000</t>
  </si>
  <si>
    <t>11514-2561-0000-0000</t>
  </si>
  <si>
    <t>11515-2613-0000-0000</t>
  </si>
  <si>
    <t>11516-2712-0014-0000</t>
  </si>
  <si>
    <t>11516-2721-0000-0000</t>
  </si>
  <si>
    <t>11516-2731-0000-0000</t>
  </si>
  <si>
    <t>11517-2821-0000-0000</t>
  </si>
  <si>
    <t>11518-2911-0000-0000</t>
  </si>
  <si>
    <t>11518-2921-0000-0000</t>
  </si>
  <si>
    <t>11518-2931-0000-0000</t>
  </si>
  <si>
    <t>11518-2941-0000-0000</t>
  </si>
  <si>
    <t>MATERIALES Y UTILES DE OFICINA</t>
  </si>
  <si>
    <t>MATERIALES Y UTILES DE TECNOLOGIAS</t>
  </si>
  <si>
    <t>MATERIAL IMPRESO E INFORMACION DIGITAL</t>
  </si>
  <si>
    <t>MATERIAL DE LIMPIEZA</t>
  </si>
  <si>
    <t>PRODUCTOS ALIMENTICIOS PARA PERSONAS</t>
  </si>
  <si>
    <t>UTENSILIOS PARA EL SERVICIO DE ALIMENTAC</t>
  </si>
  <si>
    <t>PRODUCTOS MINERALES NO METÁLICOS</t>
  </si>
  <si>
    <t>CEMENTO Y PRODUCTOS DE CONCRETO</t>
  </si>
  <si>
    <t>CAL,YESO Y PRODUCTOS DE YESO</t>
  </si>
  <si>
    <t>MADERA Y PRODUCTOS DE MADERA</t>
  </si>
  <si>
    <t>MATERIAL ELÉCTRICO Y ELECTRÓNICO</t>
  </si>
  <si>
    <t>ARTÍCULOS METÁLICOS PARA CONSTRUCCIÓN</t>
  </si>
  <si>
    <t>MATERIALES COMPLEMENTARIOS</t>
  </si>
  <si>
    <t>OTROS MATERIALES Y ARTÍCULOS DE CONSTRUC</t>
  </si>
  <si>
    <t>PRODUCTOS QUÍMICOS BÁSICOS</t>
  </si>
  <si>
    <t>FERTILIZANTES, PESTICIDAS Y OTROS AGROQU</t>
  </si>
  <si>
    <t>MEDICINAS</t>
  </si>
  <si>
    <t>MATERIALES, ACCESORIOS Y SUMINISTROS</t>
  </si>
  <si>
    <t>FIBRAS SINTÉTICAS, HULES, PLÁSTICOS Y DE</t>
  </si>
  <si>
    <t>COMBUSTIBLES, LUBRICANTES Y ADITIVOS DES</t>
  </si>
  <si>
    <t>VESTUARIO Y UNIFORMES DESTINADOS A ACTIV</t>
  </si>
  <si>
    <t>PRENDAS DESEGURIDAD Y PROTECCIÓN PERSONA</t>
  </si>
  <si>
    <t>ARTICULOS DEPORTIVOS</t>
  </si>
  <si>
    <t>MATERIALES DE SEGURIDAD PUBLICA</t>
  </si>
  <si>
    <t>HERRAMIENTAS MENORES</t>
  </si>
  <si>
    <t>REFACCIONES Y ACCESORIOS MENORES DE EDIF</t>
  </si>
  <si>
    <t>REFACCIONES Y ACCESORIOS MENORES DE MOBI</t>
  </si>
  <si>
    <t>REFACCIONES YA CCESORIOS MENORES DE EQUI</t>
  </si>
  <si>
    <t>PEPS</t>
  </si>
  <si>
    <t>VALUACION ACTUALIZADA</t>
  </si>
  <si>
    <t>12351-6121-0000-0000</t>
  </si>
  <si>
    <t>EDIFICACIÓN NO HABITACIONAL</t>
  </si>
  <si>
    <t>12351-0000-0000-0000</t>
  </si>
  <si>
    <t>EDIFICACIÓN HABITACIONAL EN PROCESO</t>
  </si>
  <si>
    <t>12351-6100-0000-0000</t>
  </si>
  <si>
    <t>OBRA PUBLICA EN BIENES DE DOMINIO PUBLIC</t>
  </si>
  <si>
    <t>12351-6120-0000-0000</t>
  </si>
  <si>
    <t>12411-5111-0026-0000</t>
  </si>
  <si>
    <t>MUEBLES DE OFICINA Y ESTANTERÍA</t>
  </si>
  <si>
    <t>12412-5121-0001-0000</t>
  </si>
  <si>
    <t>MUEBLES EXCEPTO DE OFICINA Y ESTANTERIA</t>
  </si>
  <si>
    <t>12413-5151-0001-0000</t>
  </si>
  <si>
    <t>EQUIPO DE CÓMPUTO Y DE TECNOLOGÍAS DE LA</t>
  </si>
  <si>
    <t>12419-5191-0001-0000</t>
  </si>
  <si>
    <t>OTROS MOBILIARIOS Y EQUIPOS DE ADMINISTR</t>
  </si>
  <si>
    <t>LINEA RECTA</t>
  </si>
  <si>
    <t>BUEN ESTADO</t>
  </si>
  <si>
    <t>12421-5211-0001-0000</t>
  </si>
  <si>
    <t>EQUIPOS Y APARATOS AUDIOVISUALES</t>
  </si>
  <si>
    <t>12423-5231-0001-0000</t>
  </si>
  <si>
    <t>CAMARAS FOTOGRAFICAS Y DE VIDEO</t>
  </si>
  <si>
    <t>12429-5291-0001-0000</t>
  </si>
  <si>
    <t>OTROS MOBILIARIO Y EQUIPO EDUCACIONAL Y</t>
  </si>
  <si>
    <t>12431-5311-0001-0000</t>
  </si>
  <si>
    <t>EQUIPO MEDICO Y DE LABORATORIO</t>
  </si>
  <si>
    <t>12441-5411-0018-0000</t>
  </si>
  <si>
    <t>AUTOMOVILES Y CAMIONES</t>
  </si>
  <si>
    <t>12441-5421-0001-0000</t>
  </si>
  <si>
    <t>CARROCERIAS Y REMOLQUES</t>
  </si>
  <si>
    <t>12450-5511-0000-0000</t>
  </si>
  <si>
    <t>EQUIPO DEDEFENSA Y SEGURIDAD</t>
  </si>
  <si>
    <t>12464-5641-0001-0000</t>
  </si>
  <si>
    <t>SISTEMAS DE AIRE ACONDICIONADO, CALEFACC</t>
  </si>
  <si>
    <t>12465-5651-0001-0000</t>
  </si>
  <si>
    <t>EQUIPO DE COMUNICACION Y TELECOMUNICACIO</t>
  </si>
  <si>
    <t>12466-5661-0001-0000</t>
  </si>
  <si>
    <t>EQUIPOS DE GENERACION ELECTRICA APARATOS</t>
  </si>
  <si>
    <t>12466-5691-0000-0000</t>
  </si>
  <si>
    <t>OTROS EQUIPOS</t>
  </si>
  <si>
    <t>12467-5671-0001-0000</t>
  </si>
  <si>
    <t>HERRAMIENTAS Y MAQUINAS HERRAMIENTAS</t>
  </si>
  <si>
    <t>12510-5911-0001-0000</t>
  </si>
  <si>
    <t>SOFWARE</t>
  </si>
  <si>
    <t>12590-5971-0001-0000</t>
  </si>
  <si>
    <t>LICENCIAS INFORMATICAS E INTELECTUALES</t>
  </si>
  <si>
    <t>21120-0000-0002-0000</t>
  </si>
  <si>
    <t>Soluciones y Direccion Empresarial s.a d</t>
  </si>
  <si>
    <t>21120-0000-0137-0000</t>
  </si>
  <si>
    <t>OPTIGAS CARBURACION S.A DE C.V.</t>
  </si>
  <si>
    <t>21120-0000-0162-0000</t>
  </si>
  <si>
    <t>COMISION FEDERAL DE ELECTRICIDAD</t>
  </si>
  <si>
    <t>21120-0000-0225-0000</t>
  </si>
  <si>
    <t>TELEFONOS DE MEXICO SAB DE C.V.</t>
  </si>
  <si>
    <t>21120-0000-0269-0000</t>
  </si>
  <si>
    <t>GASMART COMERCIALIZADORA S.A DE C.V.</t>
  </si>
  <si>
    <t>21120-0000-0406-0000</t>
  </si>
  <si>
    <t>RADIOMOVIL DIPSA S.A DE C.V.</t>
  </si>
  <si>
    <t>21120-0000-0458-0000</t>
  </si>
  <si>
    <t>Olga Villalobos Valdivia</t>
  </si>
  <si>
    <t>21120-0000-0519-0000</t>
  </si>
  <si>
    <t>GABRIELA BARROSO VILLANUEVA</t>
  </si>
  <si>
    <t>SE PAGA EN EL SIGUIENTE MES</t>
  </si>
  <si>
    <t>21171-0000-0001-0000</t>
  </si>
  <si>
    <t>I.S.R. HONORARIOS</t>
  </si>
  <si>
    <t>21171-0000-0002-0000</t>
  </si>
  <si>
    <t>IMPUESTO CEDULAR</t>
  </si>
  <si>
    <t>21171-0000-0005-0000</t>
  </si>
  <si>
    <t>RETENCION IVA 4%</t>
  </si>
  <si>
    <t>21173-0000-0000-0000</t>
  </si>
  <si>
    <t>IMPUESTO Y DERECHOS POR PAGAR A CP</t>
  </si>
  <si>
    <t>21173-0000-0001-0000</t>
  </si>
  <si>
    <t>IMPUESTO SOBRE LA RENTA</t>
  </si>
  <si>
    <t>21179-0000-0000-0000</t>
  </si>
  <si>
    <t>OTRAS RETENCIONES Y CONTRIBUCIONES POR P</t>
  </si>
  <si>
    <t>21179-0000-0001-0000</t>
  </si>
  <si>
    <t>DERECHOS POR LEGALIZACIÓN DE CERTIFICADO</t>
  </si>
  <si>
    <t>21171-0000-0000-0000</t>
  </si>
  <si>
    <t>RETENCIONES DE IMPUESTOS POR PAGAR A CP</t>
  </si>
  <si>
    <t>INGRESOS POR ACTIVIDAD PROPIA</t>
  </si>
  <si>
    <t>43110-5200-0000-0000</t>
  </si>
  <si>
    <t>PRODUCTOS DE TIPO CORRIENTE</t>
  </si>
  <si>
    <t>43190-5900-0001-0000</t>
  </si>
  <si>
    <t>OTROS INGRESOS</t>
  </si>
  <si>
    <t>32200-0000-0002-0000</t>
  </si>
  <si>
    <t>RESULTADO DEL EJERCICIO 2011</t>
  </si>
  <si>
    <t>32200-0000-0003-0000</t>
  </si>
  <si>
    <t>RESULTADO DEL EJERCICIO 2012</t>
  </si>
  <si>
    <t>32200-0000-0004-0000</t>
  </si>
  <si>
    <t>RESULTADO DE EJERCICIO 2013</t>
  </si>
  <si>
    <t>32200-0000-0005-0000</t>
  </si>
  <si>
    <t>RESULTADO DEL EJERCICIO 2014</t>
  </si>
  <si>
    <t>32200-0000-0006-0000</t>
  </si>
  <si>
    <t>RESULTADO DEL EJERCICIO 2015</t>
  </si>
  <si>
    <t>32200-0000-0007-0000</t>
  </si>
  <si>
    <t>RESULTADO DEL EJERCICIO 2016</t>
  </si>
  <si>
    <t>32200-0000-0008-0000</t>
  </si>
  <si>
    <t>RESULTADO DEL EJERCICIO 2017</t>
  </si>
  <si>
    <t>32200-0000-0009-0000</t>
  </si>
  <si>
    <t>RESULTADO DEL EJERCICIO 2018</t>
  </si>
  <si>
    <t>RECURSO MUNICIPAL Y PROPIO</t>
  </si>
  <si>
    <t>32100-0000-0000-0000</t>
  </si>
  <si>
    <t>RESULTADOS DE LEJERCICIO (AHORRO/DESAHOR</t>
  </si>
  <si>
    <t>11112-0000-0001-0000</t>
  </si>
  <si>
    <t>DIRECCION ADMINISTRATIVA EFECTIVO</t>
  </si>
  <si>
    <t>11112-0000-0002-0000</t>
  </si>
  <si>
    <t>DIRECCION ADMINISTRATIVA DEBITO</t>
  </si>
  <si>
    <t>11121-0000-0001-0000</t>
  </si>
  <si>
    <t>BANCO DEL BAJIO SA Cta.64516520101</t>
  </si>
  <si>
    <t>11121-0000-0002-0000</t>
  </si>
  <si>
    <t>BANCO DEL BAJIO SACta.67347010101</t>
  </si>
  <si>
    <t>11121-0000-0003-0000</t>
  </si>
  <si>
    <t>BANCO DEL BAJIO SA Cta.68190230101</t>
  </si>
  <si>
    <t>11121-0000-0004-0000</t>
  </si>
  <si>
    <t>BANCO DEL BAJIO SA Cta.8171902</t>
  </si>
  <si>
    <t>Bajo protesta de decir verdad declaramos que los Estados Financieros y sus notas, son razonablemente correctos y son responsabilidad del emisor.</t>
  </si>
  <si>
    <t>_________________________</t>
  </si>
  <si>
    <t>11290-0000-0000-0000</t>
  </si>
  <si>
    <t>OTROS DERECHOS A RECIBIR EFECTIVO O EQUI</t>
  </si>
  <si>
    <t>11290-0000-0001-0000</t>
  </si>
  <si>
    <t>I.V.A ACREDITABLE</t>
  </si>
  <si>
    <t>MINERVA MAGAÑA FIGUEROA</t>
  </si>
  <si>
    <t>11231-0000-0040-0000</t>
  </si>
  <si>
    <t>PILAR MARQUEZ CALVO</t>
  </si>
  <si>
    <t>11226-0000-0051-0000</t>
  </si>
  <si>
    <t>MUNICIPIO DE NICOLÁS ROMERO</t>
  </si>
  <si>
    <t>11231-0000-0046-0000</t>
  </si>
  <si>
    <t>JUAN RODRIGO ARANDA</t>
  </si>
  <si>
    <t>11231-0000-0048-0000</t>
  </si>
  <si>
    <t>DGP S.A DE C.V.</t>
  </si>
  <si>
    <t>21199-0000-0001-0000</t>
  </si>
  <si>
    <t>ACREEDORES DIVERSOS</t>
  </si>
  <si>
    <t>21199-0000-0016-0000</t>
  </si>
  <si>
    <t>21199-0000-0017-0000</t>
  </si>
  <si>
    <t>HOTEL ECCE INN, SA DE CV</t>
  </si>
  <si>
    <t>DIRECTOR GENERAL
MTRO. FERNANDO RODRIGUEZ HERNANDEZ</t>
  </si>
  <si>
    <t>DIRECTORA ADMINISTRATIVA
LIC. LUCIA GONZALEZ MUÑOZ</t>
  </si>
  <si>
    <t>Correspondiente del 01 de Enero al 31 de Diciembre de 2019</t>
  </si>
  <si>
    <t>11226-0000-0049-0000</t>
  </si>
  <si>
    <t>MUNICIPIO DE PUERTO VALLARTA</t>
  </si>
  <si>
    <t>11226-0000-0067-0000</t>
  </si>
  <si>
    <t>MUNICIPIO DE APATZINGAN MICHOACAN</t>
  </si>
  <si>
    <t>11226-0000-0092-0000</t>
  </si>
  <si>
    <t>MUNICIPIO DE TLAJOMULCO DE ZUÑIGA</t>
  </si>
  <si>
    <t>11231-0000-0041-0000</t>
  </si>
  <si>
    <t>ROMELL GUZMAN DUARTE</t>
  </si>
  <si>
    <t>21120-0000-0083-0000</t>
  </si>
  <si>
    <t>Oficinas y Escolares s.a de c.v.</t>
  </si>
  <si>
    <t>21120-0000-0580-0000</t>
  </si>
  <si>
    <t>TIPOS INSTRUCTORES S.A. DE C.V.</t>
  </si>
  <si>
    <t>21120-0000-0652-0000</t>
  </si>
  <si>
    <t>INSTITUTO NACIONAL DE PROFESIONALIZACION</t>
  </si>
  <si>
    <t>21120-0000-0657-0000</t>
  </si>
  <si>
    <t>GSM SERVICIOS PROFESIONALES EN SEGURIDAD</t>
  </si>
  <si>
    <t>21120-0000-0671-0000</t>
  </si>
  <si>
    <t>RICARDO MEDINA VAZQUEZ</t>
  </si>
  <si>
    <t>21120-0000-0672-0000</t>
  </si>
  <si>
    <t>COLEGIO DE EDUCACIÓN PROFESIONAL TECNICA</t>
  </si>
  <si>
    <t>21120-0000-0673-0000</t>
  </si>
  <si>
    <t>ELVIA NOEMI CASILLAS ARIAS</t>
  </si>
  <si>
    <t>21199-0000-0019-0000</t>
  </si>
  <si>
    <t>AARON REFUGIO RAMIREZ VARGAS</t>
  </si>
  <si>
    <t>Correspondiente del 01  de Enero al 30 de Diciembre de 2019</t>
  </si>
  <si>
    <t>Correspondiente del 01 de Enero al 30 de Diciembre de 2019</t>
  </si>
  <si>
    <t>ACADEMIA METROPOLITANA DE SEGURIDAD PÚBLICA DE LEÓN,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</si>
</sst>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00"/>
  </numFmts>
  <fonts count="23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sz val="8"/>
      <color theme="4" tint="-0.24997711111789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31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14" fillId="0" borderId="0" xfId="8" applyFont="1" applyAlignment="1">
      <alignment wrapText="1"/>
    </xf>
    <xf numFmtId="0" fontId="14" fillId="0" borderId="0" xfId="8" applyFont="1" applyFill="1" applyAlignment="1">
      <alignment horizontal="center"/>
    </xf>
    <xf numFmtId="0" fontId="14" fillId="0" borderId="0" xfId="8" applyFont="1" applyFill="1"/>
    <xf numFmtId="4" fontId="14" fillId="0" borderId="0" xfId="8" applyNumberFormat="1" applyFont="1" applyFill="1"/>
    <xf numFmtId="9" fontId="14" fillId="0" borderId="0" xfId="15" applyFont="1"/>
    <xf numFmtId="0" fontId="14" fillId="0" borderId="0" xfId="8" applyNumberFormat="1" applyFont="1" applyAlignment="1">
      <alignment wrapText="1"/>
    </xf>
    <xf numFmtId="0" fontId="2" fillId="0" borderId="0" xfId="12" applyFont="1" applyAlignment="1">
      <alignment horizontal="center"/>
    </xf>
    <xf numFmtId="0" fontId="2" fillId="0" borderId="0" xfId="12" applyFont="1"/>
    <xf numFmtId="4" fontId="2" fillId="0" borderId="0" xfId="12" applyNumberFormat="1" applyFont="1"/>
    <xf numFmtId="9" fontId="2" fillId="0" borderId="0" xfId="12" applyNumberFormat="1" applyFont="1"/>
    <xf numFmtId="4" fontId="13" fillId="0" borderId="0" xfId="9" applyNumberFormat="1" applyFont="1"/>
    <xf numFmtId="43" fontId="8" fillId="0" borderId="0" xfId="14" applyFont="1"/>
    <xf numFmtId="164" fontId="8" fillId="0" borderId="0" xfId="10" applyNumberFormat="1" applyFont="1"/>
    <xf numFmtId="0" fontId="3" fillId="0" borderId="0" xfId="3" applyFont="1" applyAlignment="1" applyProtection="1">
      <alignment vertical="top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4" fontId="3" fillId="0" borderId="0" xfId="3" applyNumberFormat="1" applyFont="1" applyFill="1" applyBorder="1" applyAlignment="1" applyProtection="1">
      <alignment vertical="top"/>
      <protection locked="0"/>
    </xf>
    <xf numFmtId="0" fontId="3" fillId="0" borderId="0" xfId="3" applyFont="1" applyFill="1" applyBorder="1" applyAlignment="1" applyProtection="1">
      <alignment vertical="top" wrapText="1"/>
      <protection locked="0"/>
    </xf>
    <xf numFmtId="43" fontId="14" fillId="0" borderId="0" xfId="14" applyFont="1"/>
    <xf numFmtId="0" fontId="21" fillId="0" borderId="0" xfId="8" applyFont="1" applyFill="1"/>
    <xf numFmtId="4" fontId="21" fillId="0" borderId="0" xfId="8" applyNumberFormat="1" applyFont="1" applyFill="1"/>
    <xf numFmtId="0" fontId="21" fillId="0" borderId="0" xfId="8" applyFont="1"/>
    <xf numFmtId="4" fontId="21" fillId="0" borderId="0" xfId="8" applyNumberFormat="1" applyFont="1"/>
    <xf numFmtId="0" fontId="3" fillId="10" borderId="0" xfId="12" applyFont="1" applyFill="1" applyAlignment="1">
      <alignment horizontal="center" vertical="center"/>
    </xf>
    <xf numFmtId="0" fontId="3" fillId="10" borderId="0" xfId="12" applyFont="1" applyFill="1" applyAlignment="1">
      <alignment horizontal="center"/>
    </xf>
    <xf numFmtId="0" fontId="2" fillId="10" borderId="0" xfId="12" applyFont="1" applyFill="1" applyAlignment="1">
      <alignment horizontal="center"/>
    </xf>
    <xf numFmtId="2" fontId="14" fillId="0" borderId="0" xfId="9" applyNumberFormat="1" applyFont="1"/>
    <xf numFmtId="4" fontId="3" fillId="0" borderId="0" xfId="8" applyNumberFormat="1" applyFont="1" applyFill="1"/>
    <xf numFmtId="4" fontId="22" fillId="0" borderId="0" xfId="8" applyNumberFormat="1" applyFont="1" applyFill="1"/>
    <xf numFmtId="4" fontId="8" fillId="0" borderId="0" xfId="8" applyNumberFormat="1" applyFont="1" applyFill="1"/>
    <xf numFmtId="0" fontId="22" fillId="0" borderId="0" xfId="8" applyFont="1" applyFill="1"/>
    <xf numFmtId="0" fontId="3" fillId="0" borderId="0" xfId="3" applyFont="1" applyFill="1" applyAlignment="1" applyProtection="1">
      <alignment vertical="top" wrapText="1"/>
      <protection locked="0"/>
    </xf>
    <xf numFmtId="0" fontId="3" fillId="0" borderId="0" xfId="3" applyFont="1" applyFill="1" applyAlignment="1" applyProtection="1">
      <alignment vertical="top"/>
      <protection locked="0"/>
    </xf>
    <xf numFmtId="4" fontId="3" fillId="0" borderId="0" xfId="3" applyNumberFormat="1" applyFont="1" applyFill="1" applyAlignment="1" applyProtection="1">
      <alignment vertical="top"/>
      <protection locked="0"/>
    </xf>
    <xf numFmtId="0" fontId="13" fillId="10" borderId="0" xfId="8" applyFont="1" applyFill="1" applyAlignment="1">
      <alignment horizontal="center"/>
    </xf>
    <xf numFmtId="0" fontId="13" fillId="10" borderId="0" xfId="8" applyFont="1" applyFill="1"/>
    <xf numFmtId="4" fontId="13" fillId="10" borderId="0" xfId="8" applyNumberFormat="1" applyFont="1" applyFill="1"/>
    <xf numFmtId="0" fontId="14" fillId="10" borderId="0" xfId="8" applyFont="1" applyFill="1" applyAlignment="1">
      <alignment horizontal="center"/>
    </xf>
    <xf numFmtId="0" fontId="14" fillId="10" borderId="0" xfId="8" applyFont="1" applyFill="1"/>
    <xf numFmtId="4" fontId="14" fillId="10" borderId="0" xfId="8" applyNumberFormat="1" applyFont="1" applyFill="1"/>
    <xf numFmtId="43" fontId="21" fillId="0" borderId="0" xfId="14" applyFont="1" applyFill="1"/>
    <xf numFmtId="43" fontId="14" fillId="0" borderId="0" xfId="14" applyFont="1" applyFill="1"/>
    <xf numFmtId="43" fontId="3" fillId="0" borderId="0" xfId="14" applyFont="1" applyFill="1"/>
    <xf numFmtId="4" fontId="9" fillId="0" borderId="0" xfId="8" applyNumberFormat="1" applyFont="1" applyFill="1"/>
    <xf numFmtId="43" fontId="9" fillId="0" borderId="0" xfId="14" applyFont="1" applyFill="1"/>
    <xf numFmtId="0" fontId="3" fillId="10" borderId="0" xfId="12" applyFont="1" applyFill="1"/>
    <xf numFmtId="4" fontId="3" fillId="10" borderId="0" xfId="12" applyNumberFormat="1" applyFont="1" applyFill="1"/>
    <xf numFmtId="0" fontId="2" fillId="10" borderId="0" xfId="12" applyFont="1" applyFill="1"/>
    <xf numFmtId="4" fontId="2" fillId="10" borderId="0" xfId="12" applyNumberFormat="1" applyFont="1" applyFill="1"/>
    <xf numFmtId="9" fontId="2" fillId="10" borderId="0" xfId="12" applyNumberFormat="1" applyFont="1" applyFill="1"/>
    <xf numFmtId="9" fontId="3" fillId="10" borderId="0" xfId="12" applyNumberFormat="1" applyFont="1" applyFill="1"/>
    <xf numFmtId="0" fontId="14" fillId="10" borderId="0" xfId="9" applyFont="1" applyFill="1" applyAlignment="1">
      <alignment horizontal="center"/>
    </xf>
    <xf numFmtId="0" fontId="14" fillId="10" borderId="0" xfId="9" applyFont="1" applyFill="1"/>
    <xf numFmtId="4" fontId="14" fillId="10" borderId="0" xfId="9" applyNumberFormat="1" applyFont="1" applyFill="1"/>
    <xf numFmtId="0" fontId="13" fillId="10" borderId="0" xfId="9" applyFont="1" applyFill="1" applyAlignment="1">
      <alignment horizontal="center"/>
    </xf>
    <xf numFmtId="0" fontId="13" fillId="10" borderId="0" xfId="9" applyFont="1" applyFill="1"/>
    <xf numFmtId="4" fontId="13" fillId="10" borderId="0" xfId="9" applyNumberFormat="1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3" fillId="0" borderId="0" xfId="3" applyFont="1" applyFill="1" applyBorder="1" applyAlignment="1" applyProtection="1">
      <alignment horizontal="left" vertical="top" wrapText="1"/>
      <protection locked="0"/>
    </xf>
    <xf numFmtId="0" fontId="0" fillId="0" borderId="0" xfId="0" applyFill="1" applyAlignment="1">
      <alignment vertical="top" wrapText="1"/>
    </xf>
    <xf numFmtId="0" fontId="0" fillId="0" borderId="0" xfId="0" applyAlignment="1">
      <alignment vertical="top" wrapText="1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6">
    <cellStyle name="Hipervínculo" xfId="11" builtinId="8"/>
    <cellStyle name="Millares" xfId="14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5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E4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D16" sqref="D16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201" t="s">
        <v>890</v>
      </c>
      <c r="B1" s="201"/>
      <c r="C1" s="58"/>
      <c r="D1" s="55" t="s">
        <v>223</v>
      </c>
      <c r="E1" s="56">
        <v>2019</v>
      </c>
    </row>
    <row r="2" spans="1:5" ht="18.95" customHeight="1" x14ac:dyDescent="0.2">
      <c r="A2" s="202" t="s">
        <v>533</v>
      </c>
      <c r="B2" s="202"/>
      <c r="C2" s="77"/>
      <c r="D2" s="55" t="s">
        <v>225</v>
      </c>
      <c r="E2" s="58" t="s">
        <v>226</v>
      </c>
    </row>
    <row r="3" spans="1:5" ht="18.95" customHeight="1" x14ac:dyDescent="0.2">
      <c r="A3" s="203" t="s">
        <v>863</v>
      </c>
      <c r="B3" s="203"/>
      <c r="C3" s="58"/>
      <c r="D3" s="55" t="s">
        <v>227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5" x14ac:dyDescent="0.2">
      <c r="A33" s="31"/>
      <c r="B33" s="33"/>
    </row>
    <row r="34" spans="1:5" x14ac:dyDescent="0.2">
      <c r="A34" s="84" t="s">
        <v>79</v>
      </c>
      <c r="B34" s="85" t="s">
        <v>74</v>
      </c>
    </row>
    <row r="35" spans="1:5" x14ac:dyDescent="0.2">
      <c r="A35" s="84" t="s">
        <v>80</v>
      </c>
      <c r="B35" s="85" t="s">
        <v>75</v>
      </c>
    </row>
    <row r="36" spans="1:5" x14ac:dyDescent="0.2">
      <c r="A36" s="31"/>
      <c r="B36" s="34"/>
    </row>
    <row r="37" spans="1:5" x14ac:dyDescent="0.2">
      <c r="A37" s="31"/>
      <c r="B37" s="32" t="s">
        <v>77</v>
      </c>
    </row>
    <row r="38" spans="1:5" x14ac:dyDescent="0.2">
      <c r="A38" s="31" t="s">
        <v>78</v>
      </c>
      <c r="B38" s="85" t="s">
        <v>33</v>
      </c>
    </row>
    <row r="39" spans="1:5" x14ac:dyDescent="0.2">
      <c r="A39" s="31"/>
      <c r="B39" s="85" t="s">
        <v>34</v>
      </c>
    </row>
    <row r="40" spans="1:5" ht="12" thickBot="1" x14ac:dyDescent="0.25">
      <c r="A40" s="35"/>
      <c r="B40" s="36"/>
    </row>
    <row r="42" spans="1:5" x14ac:dyDescent="0.2">
      <c r="A42" s="157" t="s">
        <v>841</v>
      </c>
      <c r="B42" s="158"/>
      <c r="C42" s="159"/>
      <c r="D42" s="160"/>
      <c r="E42" s="159"/>
    </row>
    <row r="43" spans="1:5" x14ac:dyDescent="0.2">
      <c r="A43" s="158"/>
      <c r="B43" s="158"/>
      <c r="C43" s="159"/>
      <c r="D43" s="160"/>
      <c r="E43" s="159"/>
    </row>
    <row r="44" spans="1:5" x14ac:dyDescent="0.2">
      <c r="A44" s="158"/>
      <c r="B44" s="158"/>
      <c r="C44" s="159"/>
      <c r="D44" s="160"/>
      <c r="E44" s="159"/>
    </row>
    <row r="45" spans="1:5" x14ac:dyDescent="0.2">
      <c r="A45" s="158"/>
      <c r="B45" s="158"/>
      <c r="C45" s="159"/>
      <c r="D45" s="160"/>
      <c r="E45" s="159"/>
    </row>
    <row r="46" spans="1:5" ht="15" customHeight="1" x14ac:dyDescent="0.2">
      <c r="A46" s="175" t="s">
        <v>842</v>
      </c>
      <c r="B46" s="176"/>
      <c r="C46" s="176" t="s">
        <v>842</v>
      </c>
      <c r="D46" s="160"/>
      <c r="E46" s="177"/>
    </row>
    <row r="47" spans="1:5" ht="24" customHeight="1" x14ac:dyDescent="0.2">
      <c r="A47" s="204" t="s">
        <v>861</v>
      </c>
      <c r="B47" s="206"/>
      <c r="C47" s="204" t="s">
        <v>862</v>
      </c>
      <c r="D47" s="205"/>
      <c r="E47" s="205"/>
    </row>
    <row r="48" spans="1:5" x14ac:dyDescent="0.2">
      <c r="A48" s="161"/>
      <c r="B48" s="160"/>
      <c r="C48" s="160"/>
      <c r="D48" s="160"/>
      <c r="E48" s="159"/>
    </row>
    <row r="49" spans="1:5" x14ac:dyDescent="0.2">
      <c r="A49" s="158"/>
      <c r="B49" s="158"/>
      <c r="C49" s="159"/>
      <c r="D49" s="159"/>
      <c r="E49" s="159"/>
    </row>
  </sheetData>
  <sheetProtection formatCells="0" formatColumns="0" formatRows="0" autoFilter="0" pivotTables="0"/>
  <mergeCells count="5">
    <mergeCell ref="A1:B1"/>
    <mergeCell ref="A2:B2"/>
    <mergeCell ref="A3:B3"/>
    <mergeCell ref="C47:E47"/>
    <mergeCell ref="A47:B47"/>
  </mergeCells>
  <dataValidations disablePrompts="1"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00000000-0004-0000-0000-00001A000000}"/>
    <hyperlink ref="B34" location="Conciliacion_Ig!B4" display="CONCILIACIÓN ENTRE LOS INGRESOS PRESUPUESTARIOS Y CONTABLES" xr:uid="{00000000-0004-0000-0000-00001B000000}"/>
    <hyperlink ref="B35" location="Conciliacion_Eg!B4" display="CONCILIACIÓN ENTRE LOS EGRESOS PRESUPUESTARIOS Y LOS GASTOS CONTABLES" xr:uid="{00000000-0004-0000-0000-00001C000000}"/>
    <hyperlink ref="B10" location="ESF!A13" display="CONTRIBUCIONES POR RECUPERAR" xr:uid="{00000000-0004-0000-0000-00001D000000}"/>
    <hyperlink ref="A10" location="ESF!A13" display="ESF-02" xr:uid="{00000000-0004-0000-0000-00001E000000}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7030A0"/>
  </sheetPr>
  <dimension ref="A1:C20"/>
  <sheetViews>
    <sheetView showGridLines="0" workbookViewId="0">
      <selection activeCell="A4" sqref="A4:C4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210" t="s">
        <v>222</v>
      </c>
      <c r="B1" s="211"/>
      <c r="C1" s="212"/>
    </row>
    <row r="2" spans="1:3" s="78" customFormat="1" ht="18" customHeight="1" x14ac:dyDescent="0.25">
      <c r="A2" s="213" t="s">
        <v>530</v>
      </c>
      <c r="B2" s="214"/>
      <c r="C2" s="215"/>
    </row>
    <row r="3" spans="1:3" s="78" customFormat="1" ht="18" customHeight="1" x14ac:dyDescent="0.25">
      <c r="A3" s="213" t="s">
        <v>888</v>
      </c>
      <c r="B3" s="214"/>
      <c r="C3" s="215"/>
    </row>
    <row r="4" spans="1:3" s="80" customFormat="1" ht="18" customHeight="1" x14ac:dyDescent="0.2">
      <c r="A4" s="216" t="s">
        <v>526</v>
      </c>
      <c r="B4" s="217"/>
      <c r="C4" s="218"/>
    </row>
    <row r="5" spans="1:3" x14ac:dyDescent="0.2">
      <c r="A5" s="95" t="s">
        <v>566</v>
      </c>
      <c r="B5" s="95"/>
      <c r="C5" s="96">
        <v>84910355.829999998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118186.77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118186.77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85028542.599999994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D44"/>
  <sheetViews>
    <sheetView showGridLines="0" workbookViewId="0">
      <selection activeCell="A4" sqref="A4:C4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4" width="17.85546875" style="79" bestFit="1" customWidth="1"/>
    <col min="5" max="16384" width="11.42578125" style="79"/>
  </cols>
  <sheetData>
    <row r="1" spans="1:3" s="81" customFormat="1" ht="18.95" customHeight="1" x14ac:dyDescent="0.25">
      <c r="A1" s="219" t="s">
        <v>222</v>
      </c>
      <c r="B1" s="220"/>
      <c r="C1" s="221"/>
    </row>
    <row r="2" spans="1:3" s="81" customFormat="1" ht="18.95" customHeight="1" x14ac:dyDescent="0.25">
      <c r="A2" s="222" t="s">
        <v>531</v>
      </c>
      <c r="B2" s="223"/>
      <c r="C2" s="224"/>
    </row>
    <row r="3" spans="1:3" s="81" customFormat="1" ht="18.95" customHeight="1" x14ac:dyDescent="0.25">
      <c r="A3" s="222" t="s">
        <v>889</v>
      </c>
      <c r="B3" s="223"/>
      <c r="C3" s="224"/>
    </row>
    <row r="4" spans="1:3" x14ac:dyDescent="0.2">
      <c r="A4" s="216" t="s">
        <v>526</v>
      </c>
      <c r="B4" s="217"/>
      <c r="C4" s="218"/>
    </row>
    <row r="5" spans="1:3" x14ac:dyDescent="0.2">
      <c r="A5" s="125" t="s">
        <v>579</v>
      </c>
      <c r="B5" s="95"/>
      <c r="C5" s="118">
        <v>82904934.249999985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2379176.31</v>
      </c>
    </row>
    <row r="8" spans="1:3" x14ac:dyDescent="0.2">
      <c r="A8" s="126">
        <v>2.1</v>
      </c>
      <c r="B8" s="127" t="s">
        <v>403</v>
      </c>
      <c r="C8" s="128">
        <v>0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905939.52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316.38</v>
      </c>
    </row>
    <row r="13" spans="1:3" x14ac:dyDescent="0.2">
      <c r="A13" s="135">
        <v>2.6</v>
      </c>
      <c r="B13" s="117" t="s">
        <v>272</v>
      </c>
      <c r="C13" s="128">
        <v>1399396.55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68472.25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0</v>
      </c>
    </row>
    <row r="18" spans="1:3" x14ac:dyDescent="0.2">
      <c r="A18" s="135" t="s">
        <v>611</v>
      </c>
      <c r="B18" s="117" t="s">
        <v>278</v>
      </c>
      <c r="C18" s="128">
        <v>5051.6099999999997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0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406081.08</v>
      </c>
    </row>
    <row r="31" spans="1:3" x14ac:dyDescent="0.2">
      <c r="A31" s="135" t="s">
        <v>601</v>
      </c>
      <c r="B31" s="117" t="s">
        <v>472</v>
      </c>
      <c r="C31" s="128">
        <v>406081.08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4" x14ac:dyDescent="0.2">
      <c r="A33" s="135" t="s">
        <v>603</v>
      </c>
      <c r="B33" s="117" t="s">
        <v>482</v>
      </c>
      <c r="C33" s="128">
        <v>0</v>
      </c>
    </row>
    <row r="34" spans="1:4" x14ac:dyDescent="0.2">
      <c r="A34" s="135" t="s">
        <v>604</v>
      </c>
      <c r="B34" s="117" t="s">
        <v>605</v>
      </c>
      <c r="C34" s="128">
        <v>0</v>
      </c>
    </row>
    <row r="35" spans="1:4" x14ac:dyDescent="0.2">
      <c r="A35" s="135" t="s">
        <v>606</v>
      </c>
      <c r="B35" s="117" t="s">
        <v>607</v>
      </c>
      <c r="C35" s="128">
        <v>0</v>
      </c>
    </row>
    <row r="36" spans="1:4" x14ac:dyDescent="0.2">
      <c r="A36" s="135" t="s">
        <v>608</v>
      </c>
      <c r="B36" s="117" t="s">
        <v>490</v>
      </c>
      <c r="C36" s="128">
        <v>0</v>
      </c>
    </row>
    <row r="37" spans="1:4" x14ac:dyDescent="0.2">
      <c r="A37" s="135" t="s">
        <v>609</v>
      </c>
      <c r="B37" s="127" t="s">
        <v>610</v>
      </c>
      <c r="C37" s="134">
        <v>0</v>
      </c>
    </row>
    <row r="38" spans="1:4" x14ac:dyDescent="0.2">
      <c r="A38" s="119"/>
      <c r="B38" s="122"/>
      <c r="C38" s="123"/>
    </row>
    <row r="39" spans="1:4" x14ac:dyDescent="0.2">
      <c r="A39" s="124" t="s">
        <v>117</v>
      </c>
      <c r="B39" s="95"/>
      <c r="C39" s="96">
        <f>C5-C7+C30</f>
        <v>80931839.019999981</v>
      </c>
    </row>
    <row r="41" spans="1:4" x14ac:dyDescent="0.2">
      <c r="C41" s="155"/>
    </row>
    <row r="43" spans="1:4" x14ac:dyDescent="0.2">
      <c r="C43" s="156"/>
    </row>
    <row r="44" spans="1:4" x14ac:dyDescent="0.2">
      <c r="D44" s="156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L54"/>
  <sheetViews>
    <sheetView topLeftCell="A7" workbookViewId="0">
      <selection activeCell="E33" sqref="E33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2" width="10.85546875" style="70" bestFit="1" customWidth="1"/>
    <col min="13" max="16384" width="9.140625" style="70"/>
  </cols>
  <sheetData>
    <row r="1" spans="1:10" ht="18.95" customHeight="1" x14ac:dyDescent="0.2">
      <c r="A1" s="209" t="str">
        <f>'Notas a los Edos Financieros'!A1</f>
        <v>ACADEMIA METROPOLITANA DE SEGURIDAD PÚBLICA DE LEÓN, GUANAJUATO.</v>
      </c>
      <c r="B1" s="225"/>
      <c r="C1" s="225"/>
      <c r="D1" s="225"/>
      <c r="E1" s="225"/>
      <c r="F1" s="225"/>
      <c r="G1" s="68" t="s">
        <v>223</v>
      </c>
      <c r="H1" s="69">
        <f>'Notas a los Edos Financieros'!E1</f>
        <v>2019</v>
      </c>
    </row>
    <row r="2" spans="1:10" ht="18.95" customHeight="1" x14ac:dyDescent="0.2">
      <c r="A2" s="209" t="s">
        <v>532</v>
      </c>
      <c r="B2" s="225"/>
      <c r="C2" s="225"/>
      <c r="D2" s="225"/>
      <c r="E2" s="225"/>
      <c r="F2" s="225"/>
      <c r="G2" s="68" t="s">
        <v>225</v>
      </c>
      <c r="H2" s="69" t="str">
        <f>'Notas a los Edos Financieros'!E2</f>
        <v>Trimestral</v>
      </c>
    </row>
    <row r="3" spans="1:10" ht="18.95" customHeight="1" x14ac:dyDescent="0.2">
      <c r="A3" s="226" t="str">
        <f>'Notas a los Edos Financieros'!A3</f>
        <v>Correspondiente del 01 de Enero al 31 de Diciembre de 2019</v>
      </c>
      <c r="B3" s="227"/>
      <c r="C3" s="227"/>
      <c r="D3" s="227"/>
      <c r="E3" s="227"/>
      <c r="F3" s="227"/>
      <c r="G3" s="68" t="s">
        <v>227</v>
      </c>
      <c r="H3" s="69">
        <f>'Notas a los Edos Financieros'!E3</f>
        <v>1</v>
      </c>
    </row>
    <row r="4" spans="1:10" x14ac:dyDescent="0.2">
      <c r="A4" s="71" t="s">
        <v>228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12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12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12" s="83" customFormat="1" x14ac:dyDescent="0.2">
      <c r="A35" s="82">
        <v>8000</v>
      </c>
      <c r="B35" s="83" t="s">
        <v>130</v>
      </c>
      <c r="C35" s="154">
        <f>SUM(C36:C47)</f>
        <v>0</v>
      </c>
      <c r="D35" s="154">
        <f>SUM(D36:D47)</f>
        <v>751597826.45999992</v>
      </c>
      <c r="E35" s="154">
        <f>SUM(E36:E47)</f>
        <v>751597826.43999994</v>
      </c>
      <c r="F35" s="154">
        <f>SUM(F36:F47)</f>
        <v>131446324.00000001</v>
      </c>
      <c r="I35" s="154"/>
      <c r="J35" s="154"/>
      <c r="K35" s="154"/>
      <c r="L35" s="154"/>
    </row>
    <row r="36" spans="1:12" x14ac:dyDescent="0.2">
      <c r="A36" s="70">
        <v>8110</v>
      </c>
      <c r="B36" s="70" t="s">
        <v>129</v>
      </c>
      <c r="C36" s="75">
        <v>0</v>
      </c>
      <c r="D36" s="75">
        <v>32861581</v>
      </c>
      <c r="E36" s="75">
        <v>0</v>
      </c>
      <c r="F36" s="75">
        <v>32861581</v>
      </c>
      <c r="I36" s="75"/>
      <c r="J36" s="75"/>
      <c r="K36" s="75"/>
      <c r="L36" s="75"/>
    </row>
    <row r="37" spans="1:12" x14ac:dyDescent="0.2">
      <c r="A37" s="70">
        <v>8120</v>
      </c>
      <c r="B37" s="70" t="s">
        <v>128</v>
      </c>
      <c r="C37" s="75">
        <v>0</v>
      </c>
      <c r="D37" s="75">
        <v>85028742.599999994</v>
      </c>
      <c r="E37" s="75">
        <v>84910555.829999998</v>
      </c>
      <c r="F37" s="75">
        <v>-118186.77</v>
      </c>
      <c r="I37" s="75"/>
      <c r="J37" s="75"/>
      <c r="K37" s="75"/>
      <c r="L37" s="75"/>
    </row>
    <row r="38" spans="1:12" x14ac:dyDescent="0.2">
      <c r="A38" s="70">
        <v>8130</v>
      </c>
      <c r="B38" s="70" t="s">
        <v>127</v>
      </c>
      <c r="C38" s="75">
        <v>0</v>
      </c>
      <c r="D38" s="75">
        <v>52048974.829999998</v>
      </c>
      <c r="E38" s="75">
        <v>200</v>
      </c>
      <c r="F38" s="75">
        <v>-52048774.829999998</v>
      </c>
    </row>
    <row r="39" spans="1:12" x14ac:dyDescent="0.2">
      <c r="A39" s="70">
        <v>8140</v>
      </c>
      <c r="B39" s="70" t="s">
        <v>126</v>
      </c>
      <c r="C39" s="75">
        <v>0</v>
      </c>
      <c r="D39" s="75">
        <v>85028542.599999994</v>
      </c>
      <c r="E39" s="75">
        <v>85028542.599999994</v>
      </c>
      <c r="F39" s="75">
        <v>0</v>
      </c>
      <c r="I39" s="75"/>
      <c r="J39" s="75"/>
      <c r="K39" s="75"/>
      <c r="L39" s="75"/>
    </row>
    <row r="40" spans="1:12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85028542.599999994</v>
      </c>
      <c r="F40" s="75">
        <v>85028542.599999994</v>
      </c>
      <c r="I40" s="75"/>
      <c r="J40" s="75"/>
      <c r="K40" s="75"/>
      <c r="L40" s="75"/>
    </row>
    <row r="41" spans="1:12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32861581</v>
      </c>
      <c r="F41" s="75">
        <v>32861581</v>
      </c>
      <c r="I41" s="75"/>
      <c r="J41" s="75"/>
      <c r="K41" s="75"/>
      <c r="L41" s="75"/>
    </row>
    <row r="42" spans="1:12" x14ac:dyDescent="0.2">
      <c r="A42" s="70">
        <v>8220</v>
      </c>
      <c r="B42" s="70" t="s">
        <v>123</v>
      </c>
      <c r="C42" s="75">
        <v>0</v>
      </c>
      <c r="D42" s="75">
        <v>124960302.09</v>
      </c>
      <c r="E42" s="75">
        <v>122954880.50999999</v>
      </c>
      <c r="F42" s="75">
        <v>2005421.56</v>
      </c>
      <c r="I42" s="75"/>
      <c r="J42" s="75"/>
      <c r="K42" s="75"/>
      <c r="L42" s="75"/>
    </row>
    <row r="43" spans="1:12" x14ac:dyDescent="0.2">
      <c r="A43" s="70">
        <v>8230</v>
      </c>
      <c r="B43" s="70" t="s">
        <v>122</v>
      </c>
      <c r="C43" s="75">
        <v>0</v>
      </c>
      <c r="D43" s="75">
        <v>40049946.259999998</v>
      </c>
      <c r="E43" s="75">
        <v>92098721.090000004</v>
      </c>
      <c r="F43" s="75">
        <v>-52048774.829999998</v>
      </c>
      <c r="I43" s="75"/>
      <c r="J43" s="75"/>
      <c r="K43" s="75"/>
      <c r="L43" s="75"/>
    </row>
    <row r="44" spans="1:12" x14ac:dyDescent="0.2">
      <c r="A44" s="70">
        <v>8240</v>
      </c>
      <c r="B44" s="70" t="s">
        <v>121</v>
      </c>
      <c r="C44" s="75">
        <v>0</v>
      </c>
      <c r="D44" s="75">
        <v>82904934.270000011</v>
      </c>
      <c r="E44" s="75">
        <v>82904934.270000011</v>
      </c>
      <c r="F44" s="75">
        <v>0</v>
      </c>
      <c r="I44" s="75"/>
      <c r="J44" s="75"/>
      <c r="K44" s="75"/>
      <c r="L44" s="75"/>
    </row>
    <row r="45" spans="1:12" x14ac:dyDescent="0.2">
      <c r="A45" s="70">
        <v>8250</v>
      </c>
      <c r="B45" s="70" t="s">
        <v>120</v>
      </c>
      <c r="C45" s="75">
        <v>0</v>
      </c>
      <c r="D45" s="75">
        <v>82904934.270000011</v>
      </c>
      <c r="E45" s="75">
        <v>82904934.270000011</v>
      </c>
      <c r="F45" s="75">
        <v>0</v>
      </c>
      <c r="I45" s="75"/>
      <c r="J45" s="75"/>
      <c r="K45" s="75"/>
      <c r="L45" s="75"/>
    </row>
    <row r="46" spans="1:12" x14ac:dyDescent="0.2">
      <c r="A46" s="70">
        <v>8260</v>
      </c>
      <c r="B46" s="70" t="s">
        <v>119</v>
      </c>
      <c r="C46" s="75">
        <v>0</v>
      </c>
      <c r="D46" s="75">
        <v>82904934.270000011</v>
      </c>
      <c r="E46" s="75">
        <v>82904934.270000011</v>
      </c>
      <c r="F46" s="75">
        <v>0</v>
      </c>
      <c r="I46" s="75"/>
      <c r="J46" s="75"/>
      <c r="K46" s="75"/>
      <c r="L46" s="75"/>
    </row>
    <row r="47" spans="1:12" x14ac:dyDescent="0.2">
      <c r="A47" s="70">
        <v>8270</v>
      </c>
      <c r="B47" s="70" t="s">
        <v>118</v>
      </c>
      <c r="C47" s="75">
        <v>0</v>
      </c>
      <c r="D47" s="75">
        <v>82904934.270000011</v>
      </c>
      <c r="E47" s="75">
        <v>0</v>
      </c>
      <c r="F47" s="75">
        <v>82904934.270000011</v>
      </c>
    </row>
    <row r="54" spans="5:5" x14ac:dyDescent="0.2">
      <c r="E54" s="7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7030A0"/>
    <pageSetUpPr fitToPage="1"/>
  </sheetPr>
  <dimension ref="A1:H47"/>
  <sheetViews>
    <sheetView showGridLines="0" topLeftCell="A31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228" t="s">
        <v>37</v>
      </c>
      <c r="B5" s="228"/>
      <c r="C5" s="228"/>
      <c r="D5" s="228"/>
      <c r="E5" s="228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229" t="s">
        <v>39</v>
      </c>
      <c r="C10" s="229"/>
      <c r="D10" s="229"/>
      <c r="E10" s="229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229" t="s">
        <v>41</v>
      </c>
      <c r="C12" s="229"/>
      <c r="D12" s="229"/>
      <c r="E12" s="229"/>
    </row>
    <row r="13" spans="1:8" s="7" customFormat="1" ht="26.1" customHeight="1" x14ac:dyDescent="0.2">
      <c r="A13" s="142" t="s">
        <v>644</v>
      </c>
      <c r="B13" s="229" t="s">
        <v>42</v>
      </c>
      <c r="C13" s="229"/>
      <c r="D13" s="229"/>
      <c r="E13" s="229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230" t="s">
        <v>45</v>
      </c>
      <c r="C31" s="230"/>
      <c r="D31" s="230"/>
      <c r="E31" s="230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A1:S237"/>
  <sheetViews>
    <sheetView zoomScale="106" zoomScaleNormal="106" workbookViewId="0">
      <selection activeCell="C171" sqref="C171"/>
    </sheetView>
  </sheetViews>
  <sheetFormatPr baseColWidth="10" defaultColWidth="9.140625" defaultRowHeight="11.25" x14ac:dyDescent="0.2"/>
  <cols>
    <col min="1" max="1" width="18.140625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0" width="12" style="61" customWidth="1"/>
    <col min="11" max="11" width="9.140625" style="61" customWidth="1"/>
    <col min="12" max="12" width="11.140625" style="61" customWidth="1"/>
    <col min="13" max="13" width="10" style="61" bestFit="1" customWidth="1"/>
    <col min="14" max="14" width="10" style="61" customWidth="1"/>
    <col min="15" max="15" width="11.140625" style="61" customWidth="1"/>
    <col min="16" max="16" width="11.28515625" style="61" bestFit="1" customWidth="1"/>
    <col min="17" max="17" width="11.140625" style="61" bestFit="1" customWidth="1"/>
    <col min="18" max="16384" width="9.140625" style="61"/>
  </cols>
  <sheetData>
    <row r="1" spans="1:8" s="57" customFormat="1" ht="18.95" customHeight="1" x14ac:dyDescent="0.25">
      <c r="A1" s="207" t="str">
        <f>'Notas a los Edos Financieros'!A1</f>
        <v>ACADEMIA METROPOLITANA DE SEGURIDAD PÚBLICA DE LEÓN, GUANAJUATO.</v>
      </c>
      <c r="B1" s="208"/>
      <c r="C1" s="208"/>
      <c r="D1" s="208"/>
      <c r="E1" s="208"/>
      <c r="F1" s="208"/>
      <c r="G1" s="55" t="s">
        <v>223</v>
      </c>
      <c r="H1" s="66">
        <f>'Notas a los Edos Financieros'!E1</f>
        <v>2019</v>
      </c>
    </row>
    <row r="2" spans="1:8" s="57" customFormat="1" ht="18.95" customHeight="1" x14ac:dyDescent="0.25">
      <c r="A2" s="207" t="s">
        <v>224</v>
      </c>
      <c r="B2" s="208"/>
      <c r="C2" s="208"/>
      <c r="D2" s="208"/>
      <c r="E2" s="208"/>
      <c r="F2" s="208"/>
      <c r="G2" s="55" t="s">
        <v>225</v>
      </c>
      <c r="H2" s="66" t="str">
        <f>'Notas a los Edos Financieros'!E2</f>
        <v>Trimestral</v>
      </c>
    </row>
    <row r="3" spans="1:8" s="57" customFormat="1" ht="18.95" customHeight="1" x14ac:dyDescent="0.25">
      <c r="A3" s="207" t="str">
        <f>'Notas a los Edos Financieros'!A3</f>
        <v>Correspondiente del 01 de Enero al 31 de Diciembre de 2019</v>
      </c>
      <c r="B3" s="208"/>
      <c r="C3" s="208"/>
      <c r="D3" s="208"/>
      <c r="E3" s="208"/>
      <c r="F3" s="208"/>
      <c r="G3" s="55" t="s">
        <v>227</v>
      </c>
      <c r="H3" s="66">
        <f>'Notas a los Edos Financieros'!E3</f>
        <v>1</v>
      </c>
    </row>
    <row r="4" spans="1:8" x14ac:dyDescent="0.2">
      <c r="A4" s="59" t="s">
        <v>228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229</v>
      </c>
      <c r="C8" s="65">
        <v>0</v>
      </c>
    </row>
    <row r="9" spans="1:8" x14ac:dyDescent="0.2">
      <c r="A9" s="63">
        <v>1115</v>
      </c>
      <c r="B9" s="61" t="s">
        <v>230</v>
      </c>
      <c r="C9" s="65">
        <v>0</v>
      </c>
    </row>
    <row r="10" spans="1:8" x14ac:dyDescent="0.2">
      <c r="A10" s="63">
        <v>1121</v>
      </c>
      <c r="B10" s="61" t="s">
        <v>231</v>
      </c>
      <c r="C10" s="65">
        <v>0</v>
      </c>
    </row>
    <row r="11" spans="1:8" x14ac:dyDescent="0.2">
      <c r="A11" s="63">
        <v>1211</v>
      </c>
      <c r="B11" s="61" t="s">
        <v>232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ht="22.5" x14ac:dyDescent="0.2">
      <c r="A15" s="178">
        <v>1122</v>
      </c>
      <c r="B15" s="179" t="s">
        <v>233</v>
      </c>
      <c r="C15" s="180">
        <f>+C16</f>
        <v>3182096.09</v>
      </c>
      <c r="D15" s="65">
        <v>0</v>
      </c>
      <c r="E15" s="65">
        <v>0</v>
      </c>
      <c r="F15" s="65">
        <v>0</v>
      </c>
      <c r="G15" s="65">
        <v>0</v>
      </c>
      <c r="H15" s="144" t="s">
        <v>668</v>
      </c>
    </row>
    <row r="16" spans="1:8" ht="22.5" x14ac:dyDescent="0.2">
      <c r="A16" s="178" t="s">
        <v>646</v>
      </c>
      <c r="B16" s="179" t="s">
        <v>647</v>
      </c>
      <c r="C16" s="180">
        <f>SUM(C17:C23)</f>
        <v>3182096.09</v>
      </c>
      <c r="D16" s="65">
        <v>0</v>
      </c>
      <c r="E16" s="65">
        <v>0</v>
      </c>
      <c r="F16" s="65">
        <v>0</v>
      </c>
      <c r="G16" s="65">
        <v>0</v>
      </c>
      <c r="H16" s="144" t="s">
        <v>668</v>
      </c>
    </row>
    <row r="17" spans="1:8" ht="22.5" x14ac:dyDescent="0.2">
      <c r="A17" s="63" t="s">
        <v>648</v>
      </c>
      <c r="B17" s="61" t="s">
        <v>649</v>
      </c>
      <c r="C17" s="65">
        <v>218596.09</v>
      </c>
      <c r="D17" s="65">
        <v>0</v>
      </c>
      <c r="E17" s="65">
        <v>0</v>
      </c>
      <c r="F17" s="65">
        <v>0</v>
      </c>
      <c r="G17" s="65">
        <v>0</v>
      </c>
      <c r="H17" s="144" t="s">
        <v>668</v>
      </c>
    </row>
    <row r="18" spans="1:8" ht="22.5" x14ac:dyDescent="0.2">
      <c r="A18" s="63" t="s">
        <v>650</v>
      </c>
      <c r="B18" s="61" t="s">
        <v>651</v>
      </c>
      <c r="C18" s="65">
        <v>49000</v>
      </c>
      <c r="D18" s="65">
        <v>0</v>
      </c>
      <c r="E18" s="65">
        <v>0</v>
      </c>
      <c r="F18" s="65">
        <v>0</v>
      </c>
      <c r="G18" s="65">
        <v>0</v>
      </c>
      <c r="H18" s="144" t="s">
        <v>668</v>
      </c>
    </row>
    <row r="19" spans="1:8" ht="22.5" x14ac:dyDescent="0.2">
      <c r="A19" s="63" t="s">
        <v>864</v>
      </c>
      <c r="B19" s="61" t="s">
        <v>865</v>
      </c>
      <c r="C19" s="65">
        <v>100000</v>
      </c>
      <c r="D19" s="65">
        <v>0</v>
      </c>
      <c r="E19" s="65">
        <v>0</v>
      </c>
      <c r="F19" s="65">
        <v>0</v>
      </c>
      <c r="G19" s="65">
        <v>0</v>
      </c>
      <c r="H19" s="144" t="s">
        <v>668</v>
      </c>
    </row>
    <row r="20" spans="1:8" ht="22.5" x14ac:dyDescent="0.2">
      <c r="A20" s="63" t="s">
        <v>850</v>
      </c>
      <c r="B20" s="61" t="s">
        <v>851</v>
      </c>
      <c r="C20" s="65">
        <v>1097000</v>
      </c>
      <c r="D20" s="65">
        <v>0</v>
      </c>
      <c r="E20" s="65">
        <v>0</v>
      </c>
      <c r="F20" s="65">
        <v>0</v>
      </c>
      <c r="G20" s="65">
        <v>0</v>
      </c>
      <c r="H20" s="144" t="s">
        <v>668</v>
      </c>
    </row>
    <row r="21" spans="1:8" ht="22.5" x14ac:dyDescent="0.2">
      <c r="A21" s="63" t="s">
        <v>652</v>
      </c>
      <c r="B21" s="61" t="s">
        <v>653</v>
      </c>
      <c r="C21" s="65">
        <v>907500</v>
      </c>
      <c r="D21" s="65">
        <v>0</v>
      </c>
      <c r="E21" s="65">
        <v>0</v>
      </c>
      <c r="F21" s="65">
        <v>0</v>
      </c>
      <c r="G21" s="65">
        <v>0</v>
      </c>
      <c r="H21" s="144" t="s">
        <v>668</v>
      </c>
    </row>
    <row r="22" spans="1:8" ht="22.5" x14ac:dyDescent="0.2">
      <c r="A22" s="63" t="s">
        <v>866</v>
      </c>
      <c r="B22" s="61" t="s">
        <v>867</v>
      </c>
      <c r="C22" s="65">
        <v>390000</v>
      </c>
      <c r="D22" s="65">
        <v>0</v>
      </c>
      <c r="E22" s="65">
        <v>0</v>
      </c>
      <c r="F22" s="65">
        <v>0</v>
      </c>
      <c r="G22" s="65">
        <v>0</v>
      </c>
      <c r="H22" s="144" t="s">
        <v>668</v>
      </c>
    </row>
    <row r="23" spans="1:8" ht="22.5" x14ac:dyDescent="0.2">
      <c r="A23" s="63" t="s">
        <v>868</v>
      </c>
      <c r="B23" s="61" t="s">
        <v>869</v>
      </c>
      <c r="C23" s="65">
        <v>420000</v>
      </c>
      <c r="D23" s="65">
        <v>0</v>
      </c>
      <c r="E23" s="65">
        <v>0</v>
      </c>
      <c r="F23" s="65">
        <v>0</v>
      </c>
      <c r="G23" s="65">
        <v>0</v>
      </c>
      <c r="H23" s="144" t="s">
        <v>668</v>
      </c>
    </row>
    <row r="24" spans="1:8" x14ac:dyDescent="0.2">
      <c r="A24" s="60" t="s">
        <v>626</v>
      </c>
      <c r="B24" s="60"/>
      <c r="C24" s="60"/>
      <c r="D24" s="60"/>
      <c r="E24" s="60"/>
      <c r="F24" s="60"/>
      <c r="G24" s="60"/>
      <c r="H24" s="60"/>
    </row>
    <row r="25" spans="1:8" x14ac:dyDescent="0.2">
      <c r="A25" s="62" t="s">
        <v>180</v>
      </c>
      <c r="B25" s="62" t="s">
        <v>177</v>
      </c>
      <c r="C25" s="62" t="s">
        <v>178</v>
      </c>
      <c r="D25" s="62" t="s">
        <v>234</v>
      </c>
      <c r="E25" s="62" t="s">
        <v>235</v>
      </c>
      <c r="F25" s="62" t="s">
        <v>236</v>
      </c>
      <c r="G25" s="62" t="s">
        <v>237</v>
      </c>
      <c r="H25" s="62" t="s">
        <v>238</v>
      </c>
    </row>
    <row r="26" spans="1:8" ht="22.5" x14ac:dyDescent="0.2">
      <c r="A26" s="178">
        <v>1123</v>
      </c>
      <c r="B26" s="179" t="s">
        <v>239</v>
      </c>
      <c r="C26" s="180">
        <f>+C27</f>
        <v>73831.13</v>
      </c>
      <c r="D26" s="180">
        <f>+D27</f>
        <v>73831.13</v>
      </c>
      <c r="E26" s="65">
        <v>0</v>
      </c>
      <c r="F26" s="65">
        <v>0</v>
      </c>
      <c r="G26" s="65">
        <v>0</v>
      </c>
      <c r="H26" s="144" t="s">
        <v>668</v>
      </c>
    </row>
    <row r="27" spans="1:8" x14ac:dyDescent="0.2">
      <c r="A27" s="178" t="s">
        <v>654</v>
      </c>
      <c r="B27" s="179" t="s">
        <v>655</v>
      </c>
      <c r="C27" s="180">
        <f>SUM(C28:C37)</f>
        <v>73831.13</v>
      </c>
      <c r="D27" s="180">
        <f>SUM(D28:D37)</f>
        <v>73831.13</v>
      </c>
      <c r="E27" s="65"/>
      <c r="F27" s="65"/>
      <c r="G27" s="65"/>
      <c r="H27" s="144"/>
    </row>
    <row r="28" spans="1:8" ht="22.5" x14ac:dyDescent="0.2">
      <c r="A28" s="145" t="s">
        <v>656</v>
      </c>
      <c r="B28" s="146" t="s">
        <v>657</v>
      </c>
      <c r="C28" s="147">
        <v>1011</v>
      </c>
      <c r="D28" s="147">
        <v>1011</v>
      </c>
      <c r="E28" s="65">
        <v>0</v>
      </c>
      <c r="F28" s="65">
        <v>0</v>
      </c>
      <c r="G28" s="65">
        <v>0</v>
      </c>
      <c r="H28" s="144" t="s">
        <v>668</v>
      </c>
    </row>
    <row r="29" spans="1:8" ht="22.5" x14ac:dyDescent="0.2">
      <c r="A29" s="145" t="s">
        <v>658</v>
      </c>
      <c r="B29" s="146" t="s">
        <v>659</v>
      </c>
      <c r="C29" s="147">
        <v>277.18</v>
      </c>
      <c r="D29" s="65">
        <v>277.18</v>
      </c>
      <c r="E29" s="65">
        <v>0</v>
      </c>
      <c r="F29" s="65">
        <v>0</v>
      </c>
      <c r="G29" s="65">
        <v>0</v>
      </c>
      <c r="H29" s="144" t="s">
        <v>668</v>
      </c>
    </row>
    <row r="30" spans="1:8" ht="22.5" x14ac:dyDescent="0.2">
      <c r="A30" s="145" t="s">
        <v>660</v>
      </c>
      <c r="B30" s="146" t="s">
        <v>661</v>
      </c>
      <c r="C30" s="147">
        <v>200</v>
      </c>
      <c r="D30" s="65">
        <v>200</v>
      </c>
      <c r="E30" s="65">
        <v>0</v>
      </c>
      <c r="F30" s="65">
        <v>0</v>
      </c>
      <c r="G30" s="65">
        <v>0</v>
      </c>
      <c r="H30" s="144" t="s">
        <v>668</v>
      </c>
    </row>
    <row r="31" spans="1:8" ht="22.5" x14ac:dyDescent="0.2">
      <c r="A31" s="145" t="s">
        <v>662</v>
      </c>
      <c r="B31" s="146" t="s">
        <v>663</v>
      </c>
      <c r="C31" s="147">
        <v>3000</v>
      </c>
      <c r="D31" s="65">
        <v>3000</v>
      </c>
      <c r="E31" s="65">
        <v>0</v>
      </c>
      <c r="F31" s="65">
        <v>0</v>
      </c>
      <c r="G31" s="65">
        <v>0</v>
      </c>
      <c r="H31" s="144" t="s">
        <v>668</v>
      </c>
    </row>
    <row r="32" spans="1:8" ht="22.5" x14ac:dyDescent="0.2">
      <c r="A32" s="145" t="s">
        <v>664</v>
      </c>
      <c r="B32" s="146" t="s">
        <v>665</v>
      </c>
      <c r="C32" s="147">
        <v>62658.75</v>
      </c>
      <c r="D32" s="65">
        <v>62658.75</v>
      </c>
      <c r="E32" s="65">
        <v>0</v>
      </c>
      <c r="F32" s="65">
        <v>0</v>
      </c>
      <c r="G32" s="65">
        <v>0</v>
      </c>
      <c r="H32" s="144" t="s">
        <v>668</v>
      </c>
    </row>
    <row r="33" spans="1:8" ht="22.5" x14ac:dyDescent="0.2">
      <c r="A33" s="145" t="s">
        <v>666</v>
      </c>
      <c r="B33" s="146" t="s">
        <v>667</v>
      </c>
      <c r="C33" s="147">
        <v>512.14</v>
      </c>
      <c r="D33" s="65">
        <v>512.14</v>
      </c>
      <c r="E33" s="65">
        <v>0</v>
      </c>
      <c r="F33" s="65">
        <v>0</v>
      </c>
      <c r="G33" s="65">
        <v>0</v>
      </c>
      <c r="H33" s="144" t="s">
        <v>668</v>
      </c>
    </row>
    <row r="34" spans="1:8" ht="22.5" x14ac:dyDescent="0.2">
      <c r="A34" s="145" t="s">
        <v>848</v>
      </c>
      <c r="B34" s="146" t="s">
        <v>849</v>
      </c>
      <c r="C34" s="147">
        <v>228</v>
      </c>
      <c r="D34" s="65">
        <v>228</v>
      </c>
      <c r="E34" s="65">
        <v>0</v>
      </c>
      <c r="F34" s="65">
        <v>0</v>
      </c>
      <c r="G34" s="65">
        <v>0</v>
      </c>
      <c r="H34" s="144" t="s">
        <v>668</v>
      </c>
    </row>
    <row r="35" spans="1:8" ht="22.5" x14ac:dyDescent="0.2">
      <c r="A35" s="145" t="s">
        <v>870</v>
      </c>
      <c r="B35" s="146" t="s">
        <v>871</v>
      </c>
      <c r="C35" s="147">
        <v>2598.86</v>
      </c>
      <c r="D35" s="65">
        <v>2598.86</v>
      </c>
      <c r="E35" s="65">
        <v>0</v>
      </c>
      <c r="F35" s="65">
        <v>0</v>
      </c>
      <c r="G35" s="65">
        <v>0</v>
      </c>
      <c r="H35" s="144" t="s">
        <v>668</v>
      </c>
    </row>
    <row r="36" spans="1:8" ht="22.5" x14ac:dyDescent="0.2">
      <c r="A36" s="145" t="s">
        <v>852</v>
      </c>
      <c r="B36" s="146" t="s">
        <v>853</v>
      </c>
      <c r="C36" s="147">
        <v>0.85</v>
      </c>
      <c r="D36" s="65">
        <v>0.85</v>
      </c>
      <c r="E36" s="65">
        <v>0</v>
      </c>
      <c r="F36" s="65">
        <v>0</v>
      </c>
      <c r="G36" s="65">
        <v>0</v>
      </c>
      <c r="H36" s="144" t="s">
        <v>668</v>
      </c>
    </row>
    <row r="37" spans="1:8" ht="22.5" x14ac:dyDescent="0.2">
      <c r="A37" s="145" t="s">
        <v>854</v>
      </c>
      <c r="B37" s="146" t="s">
        <v>855</v>
      </c>
      <c r="C37" s="147">
        <v>3344.35</v>
      </c>
      <c r="D37" s="65">
        <v>3344.35</v>
      </c>
      <c r="E37" s="65">
        <v>0</v>
      </c>
      <c r="F37" s="65">
        <v>0</v>
      </c>
      <c r="G37" s="65">
        <v>0</v>
      </c>
      <c r="H37" s="144" t="s">
        <v>668</v>
      </c>
    </row>
    <row r="38" spans="1:8" x14ac:dyDescent="0.2">
      <c r="A38" s="63">
        <v>1125</v>
      </c>
      <c r="B38" s="61" t="s">
        <v>240</v>
      </c>
      <c r="C38" s="65">
        <v>0</v>
      </c>
      <c r="D38" s="65">
        <v>0</v>
      </c>
      <c r="E38" s="65">
        <v>0</v>
      </c>
      <c r="F38" s="65">
        <v>0</v>
      </c>
      <c r="G38" s="65">
        <v>0</v>
      </c>
    </row>
    <row r="39" spans="1:8" x14ac:dyDescent="0.2">
      <c r="A39" s="181">
        <v>1129</v>
      </c>
      <c r="B39" s="182" t="s">
        <v>844</v>
      </c>
      <c r="C39" s="183">
        <f>+C40</f>
        <v>1676225.54</v>
      </c>
      <c r="D39" s="183">
        <f t="shared" ref="D39:G39" si="0">+D40</f>
        <v>1676225.54</v>
      </c>
      <c r="E39" s="183">
        <f t="shared" si="0"/>
        <v>0</v>
      </c>
      <c r="F39" s="183">
        <f t="shared" si="0"/>
        <v>0</v>
      </c>
      <c r="G39" s="183">
        <f t="shared" si="0"/>
        <v>0</v>
      </c>
    </row>
    <row r="40" spans="1:8" x14ac:dyDescent="0.2">
      <c r="A40" s="181" t="s">
        <v>843</v>
      </c>
      <c r="B40" s="182" t="s">
        <v>844</v>
      </c>
      <c r="C40" s="183">
        <f>SUM(C41:C41)</f>
        <v>1676225.54</v>
      </c>
      <c r="D40" s="183">
        <f>SUM(D41:D41)</f>
        <v>1676225.54</v>
      </c>
      <c r="E40" s="183">
        <f>SUM(E41:E41)</f>
        <v>0</v>
      </c>
      <c r="F40" s="183">
        <f>SUM(F41:F41)</f>
        <v>0</v>
      </c>
      <c r="G40" s="183">
        <f>SUM(G41:G41)</f>
        <v>0</v>
      </c>
    </row>
    <row r="41" spans="1:8" ht="22.5" x14ac:dyDescent="0.2">
      <c r="A41" s="63" t="s">
        <v>845</v>
      </c>
      <c r="B41" s="61" t="s">
        <v>846</v>
      </c>
      <c r="C41" s="65">
        <v>1676225.54</v>
      </c>
      <c r="D41" s="65">
        <v>1676225.54</v>
      </c>
      <c r="E41" s="65">
        <v>0</v>
      </c>
      <c r="F41" s="65">
        <v>0</v>
      </c>
      <c r="G41" s="65">
        <v>0</v>
      </c>
      <c r="H41" s="144" t="s">
        <v>668</v>
      </c>
    </row>
    <row r="42" spans="1:8" x14ac:dyDescent="0.2">
      <c r="A42" s="63">
        <v>1131</v>
      </c>
      <c r="B42" s="61" t="s">
        <v>241</v>
      </c>
      <c r="C42" s="65">
        <v>0</v>
      </c>
      <c r="D42" s="65">
        <v>0</v>
      </c>
      <c r="E42" s="65">
        <v>0</v>
      </c>
      <c r="F42" s="65">
        <v>0</v>
      </c>
      <c r="G42" s="65">
        <v>0</v>
      </c>
    </row>
    <row r="43" spans="1:8" x14ac:dyDescent="0.2">
      <c r="A43" s="63">
        <v>1132</v>
      </c>
      <c r="B43" s="61" t="s">
        <v>242</v>
      </c>
      <c r="C43" s="65">
        <v>0</v>
      </c>
      <c r="D43" s="65">
        <v>0</v>
      </c>
      <c r="E43" s="65">
        <v>0</v>
      </c>
      <c r="F43" s="65">
        <v>0</v>
      </c>
      <c r="G43" s="65">
        <v>0</v>
      </c>
    </row>
    <row r="44" spans="1:8" x14ac:dyDescent="0.2">
      <c r="A44" s="63">
        <v>1133</v>
      </c>
      <c r="B44" s="61" t="s">
        <v>243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</row>
    <row r="45" spans="1:8" x14ac:dyDescent="0.2">
      <c r="A45" s="63">
        <v>1134</v>
      </c>
      <c r="B45" s="61" t="s">
        <v>244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</row>
    <row r="46" spans="1:8" x14ac:dyDescent="0.2">
      <c r="A46" s="63">
        <v>1139</v>
      </c>
      <c r="B46" s="61" t="s">
        <v>245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</row>
    <row r="48" spans="1:8" x14ac:dyDescent="0.2">
      <c r="A48" s="60" t="s">
        <v>627</v>
      </c>
      <c r="B48" s="60"/>
      <c r="C48" s="60"/>
      <c r="D48" s="60"/>
      <c r="E48" s="60"/>
      <c r="F48" s="60"/>
      <c r="G48" s="60"/>
      <c r="H48" s="60"/>
    </row>
    <row r="49" spans="1:8" x14ac:dyDescent="0.2">
      <c r="A49" s="62" t="s">
        <v>180</v>
      </c>
      <c r="B49" s="62" t="s">
        <v>177</v>
      </c>
      <c r="C49" s="62" t="s">
        <v>178</v>
      </c>
      <c r="D49" s="62" t="s">
        <v>190</v>
      </c>
      <c r="E49" s="62" t="s">
        <v>189</v>
      </c>
      <c r="F49" s="62" t="s">
        <v>246</v>
      </c>
      <c r="G49" s="62" t="s">
        <v>192</v>
      </c>
      <c r="H49" s="62"/>
    </row>
    <row r="50" spans="1:8" x14ac:dyDescent="0.2">
      <c r="A50" s="63">
        <v>1140</v>
      </c>
      <c r="B50" s="61" t="s">
        <v>247</v>
      </c>
      <c r="C50" s="65">
        <v>0</v>
      </c>
    </row>
    <row r="51" spans="1:8" x14ac:dyDescent="0.2">
      <c r="A51" s="63">
        <v>1141</v>
      </c>
      <c r="B51" s="61" t="s">
        <v>248</v>
      </c>
      <c r="C51" s="65">
        <v>0</v>
      </c>
    </row>
    <row r="52" spans="1:8" x14ac:dyDescent="0.2">
      <c r="A52" s="63">
        <v>1142</v>
      </c>
      <c r="B52" s="61" t="s">
        <v>249</v>
      </c>
      <c r="C52" s="65">
        <v>0</v>
      </c>
    </row>
    <row r="53" spans="1:8" x14ac:dyDescent="0.2">
      <c r="A53" s="63">
        <v>1143</v>
      </c>
      <c r="B53" s="61" t="s">
        <v>250</v>
      </c>
      <c r="C53" s="65">
        <v>0</v>
      </c>
    </row>
    <row r="54" spans="1:8" x14ac:dyDescent="0.2">
      <c r="A54" s="63">
        <v>1144</v>
      </c>
      <c r="B54" s="61" t="s">
        <v>251</v>
      </c>
      <c r="C54" s="65">
        <v>0</v>
      </c>
    </row>
    <row r="55" spans="1:8" x14ac:dyDescent="0.2">
      <c r="A55" s="63">
        <v>1145</v>
      </c>
      <c r="B55" s="61" t="s">
        <v>252</v>
      </c>
      <c r="C55" s="65">
        <v>0</v>
      </c>
    </row>
    <row r="57" spans="1:8" x14ac:dyDescent="0.2">
      <c r="A57" s="60" t="s">
        <v>628</v>
      </c>
      <c r="B57" s="60"/>
      <c r="C57" s="60"/>
      <c r="D57" s="60"/>
      <c r="E57" s="60"/>
      <c r="F57" s="60"/>
      <c r="G57" s="60"/>
      <c r="H57" s="60"/>
    </row>
    <row r="58" spans="1:8" x14ac:dyDescent="0.2">
      <c r="A58" s="62" t="s">
        <v>180</v>
      </c>
      <c r="B58" s="62" t="s">
        <v>177</v>
      </c>
      <c r="C58" s="62" t="s">
        <v>178</v>
      </c>
      <c r="D58" s="62" t="s">
        <v>188</v>
      </c>
      <c r="E58" s="62" t="s">
        <v>191</v>
      </c>
      <c r="F58" s="62" t="s">
        <v>253</v>
      </c>
      <c r="G58" s="62"/>
      <c r="H58" s="62"/>
    </row>
    <row r="59" spans="1:8" x14ac:dyDescent="0.2">
      <c r="A59" s="181">
        <v>1150</v>
      </c>
      <c r="B59" s="182" t="s">
        <v>254</v>
      </c>
      <c r="C59" s="183">
        <f>+C60</f>
        <v>909610.99000000011</v>
      </c>
      <c r="D59" s="61" t="s">
        <v>725</v>
      </c>
      <c r="E59" s="61" t="s">
        <v>726</v>
      </c>
    </row>
    <row r="60" spans="1:8" x14ac:dyDescent="0.2">
      <c r="A60" s="181">
        <v>1151</v>
      </c>
      <c r="B60" s="182" t="s">
        <v>255</v>
      </c>
      <c r="C60" s="183">
        <f>SUM(C61:C88)</f>
        <v>909610.99000000011</v>
      </c>
      <c r="D60" s="61" t="s">
        <v>725</v>
      </c>
      <c r="E60" s="61" t="s">
        <v>726</v>
      </c>
    </row>
    <row r="61" spans="1:8" x14ac:dyDescent="0.2">
      <c r="A61" s="63" t="s">
        <v>669</v>
      </c>
      <c r="B61" s="61" t="s">
        <v>697</v>
      </c>
      <c r="C61" s="65">
        <v>139944.4</v>
      </c>
      <c r="D61" s="61" t="s">
        <v>725</v>
      </c>
      <c r="E61" s="61" t="s">
        <v>726</v>
      </c>
    </row>
    <row r="62" spans="1:8" x14ac:dyDescent="0.2">
      <c r="A62" s="63" t="s">
        <v>670</v>
      </c>
      <c r="B62" s="61" t="s">
        <v>698</v>
      </c>
      <c r="C62" s="65">
        <v>60768.99</v>
      </c>
      <c r="D62" s="61" t="s">
        <v>725</v>
      </c>
      <c r="E62" s="61" t="s">
        <v>726</v>
      </c>
    </row>
    <row r="63" spans="1:8" x14ac:dyDescent="0.2">
      <c r="A63" s="63" t="s">
        <v>671</v>
      </c>
      <c r="B63" s="61" t="s">
        <v>699</v>
      </c>
      <c r="C63" s="65">
        <v>7741</v>
      </c>
      <c r="D63" s="61" t="s">
        <v>725</v>
      </c>
      <c r="E63" s="61" t="s">
        <v>726</v>
      </c>
    </row>
    <row r="64" spans="1:8" x14ac:dyDescent="0.2">
      <c r="A64" s="63" t="s">
        <v>672</v>
      </c>
      <c r="B64" s="61" t="s">
        <v>700</v>
      </c>
      <c r="C64" s="65">
        <v>21210.91</v>
      </c>
      <c r="D64" s="61" t="s">
        <v>725</v>
      </c>
      <c r="E64" s="61" t="s">
        <v>726</v>
      </c>
    </row>
    <row r="65" spans="1:5" x14ac:dyDescent="0.2">
      <c r="A65" s="63" t="s">
        <v>673</v>
      </c>
      <c r="B65" s="61" t="s">
        <v>701</v>
      </c>
      <c r="C65" s="65">
        <v>6628.93</v>
      </c>
      <c r="D65" s="61" t="s">
        <v>725</v>
      </c>
      <c r="E65" s="61" t="s">
        <v>726</v>
      </c>
    </row>
    <row r="66" spans="1:5" x14ac:dyDescent="0.2">
      <c r="A66" s="63" t="s">
        <v>674</v>
      </c>
      <c r="B66" s="61" t="s">
        <v>702</v>
      </c>
      <c r="C66" s="65">
        <v>2569.64</v>
      </c>
      <c r="D66" s="61" t="s">
        <v>725</v>
      </c>
      <c r="E66" s="61" t="s">
        <v>726</v>
      </c>
    </row>
    <row r="67" spans="1:5" x14ac:dyDescent="0.2">
      <c r="A67" s="63" t="s">
        <v>675</v>
      </c>
      <c r="B67" s="61" t="s">
        <v>703</v>
      </c>
      <c r="C67" s="65">
        <v>3489.66</v>
      </c>
      <c r="D67" s="61" t="s">
        <v>725</v>
      </c>
      <c r="E67" s="61" t="s">
        <v>726</v>
      </c>
    </row>
    <row r="68" spans="1:5" x14ac:dyDescent="0.2">
      <c r="A68" s="63" t="s">
        <v>676</v>
      </c>
      <c r="B68" s="61" t="s">
        <v>704</v>
      </c>
      <c r="C68" s="65">
        <v>965.07</v>
      </c>
      <c r="D68" s="61" t="s">
        <v>725</v>
      </c>
      <c r="E68" s="61" t="s">
        <v>726</v>
      </c>
    </row>
    <row r="69" spans="1:5" x14ac:dyDescent="0.2">
      <c r="A69" s="63" t="s">
        <v>677</v>
      </c>
      <c r="B69" s="61" t="s">
        <v>705</v>
      </c>
      <c r="C69" s="65">
        <v>1137.23</v>
      </c>
      <c r="D69" s="61" t="s">
        <v>725</v>
      </c>
      <c r="E69" s="61" t="s">
        <v>726</v>
      </c>
    </row>
    <row r="70" spans="1:5" x14ac:dyDescent="0.2">
      <c r="A70" s="63" t="s">
        <v>678</v>
      </c>
      <c r="B70" s="61" t="s">
        <v>706</v>
      </c>
      <c r="C70" s="65">
        <v>8907.6299999999992</v>
      </c>
      <c r="D70" s="61" t="s">
        <v>725</v>
      </c>
      <c r="E70" s="61" t="s">
        <v>726</v>
      </c>
    </row>
    <row r="71" spans="1:5" x14ac:dyDescent="0.2">
      <c r="A71" s="63" t="s">
        <v>679</v>
      </c>
      <c r="B71" s="61" t="s">
        <v>707</v>
      </c>
      <c r="C71" s="65">
        <v>55121.07</v>
      </c>
      <c r="D71" s="61" t="s">
        <v>725</v>
      </c>
      <c r="E71" s="61" t="s">
        <v>726</v>
      </c>
    </row>
    <row r="72" spans="1:5" x14ac:dyDescent="0.2">
      <c r="A72" s="63" t="s">
        <v>680</v>
      </c>
      <c r="B72" s="61" t="s">
        <v>708</v>
      </c>
      <c r="C72" s="65">
        <v>4889.1099999999997</v>
      </c>
      <c r="D72" s="61" t="s">
        <v>725</v>
      </c>
      <c r="E72" s="61" t="s">
        <v>726</v>
      </c>
    </row>
    <row r="73" spans="1:5" x14ac:dyDescent="0.2">
      <c r="A73" s="63" t="s">
        <v>681</v>
      </c>
      <c r="B73" s="61" t="s">
        <v>709</v>
      </c>
      <c r="C73" s="65">
        <v>4828.3</v>
      </c>
      <c r="D73" s="61" t="s">
        <v>725</v>
      </c>
      <c r="E73" s="61" t="s">
        <v>726</v>
      </c>
    </row>
    <row r="74" spans="1:5" x14ac:dyDescent="0.2">
      <c r="A74" s="63" t="s">
        <v>682</v>
      </c>
      <c r="B74" s="61" t="s">
        <v>710</v>
      </c>
      <c r="C74" s="65">
        <v>71540.399999999994</v>
      </c>
      <c r="D74" s="61" t="s">
        <v>725</v>
      </c>
      <c r="E74" s="61" t="s">
        <v>726</v>
      </c>
    </row>
    <row r="75" spans="1:5" x14ac:dyDescent="0.2">
      <c r="A75" s="63" t="s">
        <v>683</v>
      </c>
      <c r="B75" s="61" t="s">
        <v>711</v>
      </c>
      <c r="C75" s="65">
        <v>48063.8</v>
      </c>
      <c r="D75" s="61" t="s">
        <v>725</v>
      </c>
      <c r="E75" s="61" t="s">
        <v>726</v>
      </c>
    </row>
    <row r="76" spans="1:5" x14ac:dyDescent="0.2">
      <c r="A76" s="63" t="s">
        <v>684</v>
      </c>
      <c r="B76" s="61" t="s">
        <v>712</v>
      </c>
      <c r="C76" s="65">
        <v>2154.9499999999998</v>
      </c>
      <c r="D76" s="61" t="s">
        <v>725</v>
      </c>
      <c r="E76" s="61" t="s">
        <v>726</v>
      </c>
    </row>
    <row r="77" spans="1:5" x14ac:dyDescent="0.2">
      <c r="A77" s="63" t="s">
        <v>685</v>
      </c>
      <c r="B77" s="61" t="s">
        <v>713</v>
      </c>
      <c r="C77" s="65">
        <v>21539.82</v>
      </c>
      <c r="D77" s="61" t="s">
        <v>725</v>
      </c>
      <c r="E77" s="61" t="s">
        <v>726</v>
      </c>
    </row>
    <row r="78" spans="1:5" x14ac:dyDescent="0.2">
      <c r="A78" s="63" t="s">
        <v>686</v>
      </c>
      <c r="B78" s="61" t="s">
        <v>714</v>
      </c>
      <c r="C78" s="65">
        <v>17112.97</v>
      </c>
      <c r="D78" s="61" t="s">
        <v>725</v>
      </c>
      <c r="E78" s="61" t="s">
        <v>726</v>
      </c>
    </row>
    <row r="79" spans="1:5" x14ac:dyDescent="0.2">
      <c r="A79" s="63" t="s">
        <v>687</v>
      </c>
      <c r="B79" s="61" t="s">
        <v>715</v>
      </c>
      <c r="C79" s="65">
        <v>3269.1</v>
      </c>
      <c r="D79" s="61" t="s">
        <v>725</v>
      </c>
      <c r="E79" s="61" t="s">
        <v>726</v>
      </c>
    </row>
    <row r="80" spans="1:5" x14ac:dyDescent="0.2">
      <c r="A80" s="63" t="s">
        <v>688</v>
      </c>
      <c r="B80" s="61" t="s">
        <v>716</v>
      </c>
      <c r="C80" s="65">
        <v>293613.58</v>
      </c>
      <c r="D80" s="61" t="s">
        <v>725</v>
      </c>
      <c r="E80" s="61" t="s">
        <v>726</v>
      </c>
    </row>
    <row r="81" spans="1:8" x14ac:dyDescent="0.2">
      <c r="A81" s="63" t="s">
        <v>689</v>
      </c>
      <c r="B81" s="61" t="s">
        <v>717</v>
      </c>
      <c r="C81" s="65">
        <v>75442.7</v>
      </c>
      <c r="D81" s="61" t="s">
        <v>725</v>
      </c>
      <c r="E81" s="61" t="s">
        <v>726</v>
      </c>
    </row>
    <row r="82" spans="1:8" x14ac:dyDescent="0.2">
      <c r="A82" s="63" t="s">
        <v>690</v>
      </c>
      <c r="B82" s="61" t="s">
        <v>718</v>
      </c>
      <c r="C82" s="65">
        <v>69.81</v>
      </c>
      <c r="D82" s="61" t="s">
        <v>725</v>
      </c>
      <c r="E82" s="61" t="s">
        <v>726</v>
      </c>
    </row>
    <row r="83" spans="1:8" x14ac:dyDescent="0.2">
      <c r="A83" s="63" t="s">
        <v>691</v>
      </c>
      <c r="B83" s="61" t="s">
        <v>719</v>
      </c>
      <c r="C83" s="65">
        <v>306.02</v>
      </c>
      <c r="D83" s="61" t="s">
        <v>725</v>
      </c>
      <c r="E83" s="61" t="s">
        <v>726</v>
      </c>
    </row>
    <row r="84" spans="1:8" x14ac:dyDescent="0.2">
      <c r="A84" s="63" t="s">
        <v>692</v>
      </c>
      <c r="B84" s="61" t="s">
        <v>720</v>
      </c>
      <c r="C84" s="65">
        <v>12478.51</v>
      </c>
      <c r="D84" s="61" t="s">
        <v>725</v>
      </c>
      <c r="E84" s="61" t="s">
        <v>726</v>
      </c>
    </row>
    <row r="85" spans="1:8" x14ac:dyDescent="0.2">
      <c r="A85" s="63" t="s">
        <v>693</v>
      </c>
      <c r="B85" s="61" t="s">
        <v>721</v>
      </c>
      <c r="C85" s="65">
        <v>30286.720000000001</v>
      </c>
      <c r="D85" s="61" t="s">
        <v>725</v>
      </c>
      <c r="E85" s="61" t="s">
        <v>726</v>
      </c>
    </row>
    <row r="86" spans="1:8" x14ac:dyDescent="0.2">
      <c r="A86" s="63" t="s">
        <v>694</v>
      </c>
      <c r="B86" s="61" t="s">
        <v>722</v>
      </c>
      <c r="C86" s="65">
        <v>5954.92</v>
      </c>
      <c r="D86" s="61" t="s">
        <v>725</v>
      </c>
      <c r="E86" s="61" t="s">
        <v>726</v>
      </c>
    </row>
    <row r="87" spans="1:8" x14ac:dyDescent="0.2">
      <c r="A87" s="63" t="s">
        <v>695</v>
      </c>
      <c r="B87" s="61" t="s">
        <v>723</v>
      </c>
      <c r="C87" s="65">
        <v>972.42</v>
      </c>
      <c r="D87" s="61" t="s">
        <v>725</v>
      </c>
      <c r="E87" s="61" t="s">
        <v>726</v>
      </c>
    </row>
    <row r="88" spans="1:8" x14ac:dyDescent="0.2">
      <c r="A88" s="63" t="s">
        <v>696</v>
      </c>
      <c r="B88" s="61" t="s">
        <v>724</v>
      </c>
      <c r="C88" s="65">
        <v>8603.33</v>
      </c>
      <c r="D88" s="61" t="s">
        <v>725</v>
      </c>
      <c r="E88" s="61" t="s">
        <v>726</v>
      </c>
    </row>
    <row r="90" spans="1:8" x14ac:dyDescent="0.2">
      <c r="A90" s="60" t="s">
        <v>629</v>
      </c>
      <c r="B90" s="60"/>
      <c r="C90" s="60"/>
      <c r="D90" s="60"/>
      <c r="E90" s="60"/>
      <c r="F90" s="60"/>
      <c r="G90" s="60"/>
      <c r="H90" s="60"/>
    </row>
    <row r="91" spans="1:8" x14ac:dyDescent="0.2">
      <c r="A91" s="62" t="s">
        <v>180</v>
      </c>
      <c r="B91" s="62" t="s">
        <v>177</v>
      </c>
      <c r="C91" s="62" t="s">
        <v>178</v>
      </c>
      <c r="D91" s="62" t="s">
        <v>179</v>
      </c>
      <c r="E91" s="62" t="s">
        <v>238</v>
      </c>
      <c r="F91" s="62"/>
      <c r="G91" s="62"/>
      <c r="H91" s="62"/>
    </row>
    <row r="92" spans="1:8" x14ac:dyDescent="0.2">
      <c r="A92" s="63">
        <v>1213</v>
      </c>
      <c r="B92" s="61" t="s">
        <v>256</v>
      </c>
      <c r="C92" s="65">
        <v>0</v>
      </c>
    </row>
    <row r="94" spans="1:8" x14ac:dyDescent="0.2">
      <c r="A94" s="60" t="s">
        <v>630</v>
      </c>
      <c r="B94" s="60"/>
      <c r="C94" s="60"/>
      <c r="D94" s="60"/>
      <c r="E94" s="60"/>
      <c r="F94" s="60"/>
      <c r="G94" s="60"/>
      <c r="H94" s="60"/>
    </row>
    <row r="95" spans="1:8" x14ac:dyDescent="0.2">
      <c r="A95" s="62" t="s">
        <v>180</v>
      </c>
      <c r="B95" s="62" t="s">
        <v>177</v>
      </c>
      <c r="C95" s="62" t="s">
        <v>178</v>
      </c>
      <c r="D95" s="62"/>
      <c r="E95" s="62"/>
      <c r="F95" s="62"/>
      <c r="G95" s="62"/>
      <c r="H95" s="62"/>
    </row>
    <row r="96" spans="1:8" x14ac:dyDescent="0.2">
      <c r="A96" s="63">
        <v>1214</v>
      </c>
      <c r="B96" s="61" t="s">
        <v>257</v>
      </c>
      <c r="C96" s="65">
        <v>0</v>
      </c>
    </row>
    <row r="98" spans="1:19" x14ac:dyDescent="0.2">
      <c r="A98" s="60" t="s">
        <v>631</v>
      </c>
      <c r="B98" s="60"/>
      <c r="C98" s="60"/>
      <c r="D98" s="60"/>
      <c r="E98" s="60"/>
      <c r="F98" s="60"/>
      <c r="G98" s="60"/>
      <c r="H98" s="60"/>
      <c r="I98" s="60"/>
    </row>
    <row r="99" spans="1:19" x14ac:dyDescent="0.2">
      <c r="A99" s="62" t="s">
        <v>180</v>
      </c>
      <c r="B99" s="62" t="s">
        <v>177</v>
      </c>
      <c r="C99" s="62" t="s">
        <v>178</v>
      </c>
      <c r="D99" s="62" t="s">
        <v>193</v>
      </c>
      <c r="E99" s="62" t="s">
        <v>194</v>
      </c>
      <c r="F99" s="62" t="s">
        <v>188</v>
      </c>
      <c r="G99" s="62" t="s">
        <v>258</v>
      </c>
      <c r="H99" s="62" t="s">
        <v>195</v>
      </c>
      <c r="I99" s="62" t="s">
        <v>259</v>
      </c>
    </row>
    <row r="100" spans="1:19" x14ac:dyDescent="0.2">
      <c r="A100" s="181">
        <v>1230</v>
      </c>
      <c r="B100" s="182" t="s">
        <v>260</v>
      </c>
      <c r="C100" s="180">
        <f>+C101+C102+C103+C104+C105+C110+C111</f>
        <v>296080.78999999998</v>
      </c>
      <c r="D100" s="65">
        <v>0</v>
      </c>
      <c r="E100" s="65">
        <v>0</v>
      </c>
    </row>
    <row r="101" spans="1:19" x14ac:dyDescent="0.2">
      <c r="A101" s="63">
        <v>1231</v>
      </c>
      <c r="B101" s="61" t="s">
        <v>261</v>
      </c>
      <c r="C101" s="65">
        <v>0</v>
      </c>
      <c r="D101" s="65">
        <v>0</v>
      </c>
      <c r="E101" s="65">
        <v>0</v>
      </c>
    </row>
    <row r="102" spans="1:19" x14ac:dyDescent="0.2">
      <c r="A102" s="63">
        <v>1232</v>
      </c>
      <c r="B102" s="61" t="s">
        <v>262</v>
      </c>
      <c r="C102" s="65">
        <v>0</v>
      </c>
      <c r="D102" s="65">
        <v>0</v>
      </c>
      <c r="E102" s="65">
        <v>0</v>
      </c>
    </row>
    <row r="103" spans="1:19" x14ac:dyDescent="0.2">
      <c r="A103" s="63">
        <v>1233</v>
      </c>
      <c r="B103" s="61" t="s">
        <v>263</v>
      </c>
      <c r="C103" s="65">
        <v>0</v>
      </c>
      <c r="D103" s="65">
        <v>0</v>
      </c>
      <c r="E103" s="65">
        <v>0</v>
      </c>
    </row>
    <row r="104" spans="1:19" x14ac:dyDescent="0.2">
      <c r="A104" s="63">
        <v>1234</v>
      </c>
      <c r="B104" s="61" t="s">
        <v>264</v>
      </c>
      <c r="C104" s="65">
        <v>0</v>
      </c>
      <c r="D104" s="65">
        <v>0</v>
      </c>
      <c r="E104" s="65">
        <v>0</v>
      </c>
    </row>
    <row r="105" spans="1:19" x14ac:dyDescent="0.2">
      <c r="A105" s="178">
        <v>1235</v>
      </c>
      <c r="B105" s="179" t="s">
        <v>265</v>
      </c>
      <c r="C105" s="180">
        <f>+C106</f>
        <v>296080.78999999998</v>
      </c>
      <c r="D105" s="65">
        <v>0</v>
      </c>
      <c r="E105" s="65">
        <v>0</v>
      </c>
    </row>
    <row r="106" spans="1:19" x14ac:dyDescent="0.2">
      <c r="A106" s="178" t="s">
        <v>729</v>
      </c>
      <c r="B106" s="179" t="s">
        <v>730</v>
      </c>
      <c r="C106" s="180">
        <f>+C107</f>
        <v>296080.78999999998</v>
      </c>
      <c r="D106" s="65"/>
      <c r="E106" s="65"/>
    </row>
    <row r="107" spans="1:19" x14ac:dyDescent="0.2">
      <c r="A107" s="178" t="s">
        <v>731</v>
      </c>
      <c r="B107" s="179" t="s">
        <v>732</v>
      </c>
      <c r="C107" s="180">
        <f>+C108</f>
        <v>296080.78999999998</v>
      </c>
      <c r="D107" s="65"/>
      <c r="E107" s="65"/>
    </row>
    <row r="108" spans="1:19" x14ac:dyDescent="0.2">
      <c r="A108" s="178" t="s">
        <v>733</v>
      </c>
      <c r="B108" s="179" t="s">
        <v>728</v>
      </c>
      <c r="C108" s="180">
        <f>+C109</f>
        <v>296080.78999999998</v>
      </c>
      <c r="D108" s="65"/>
      <c r="E108" s="65"/>
    </row>
    <row r="109" spans="1:19" x14ac:dyDescent="0.2">
      <c r="A109" s="63" t="s">
        <v>727</v>
      </c>
      <c r="B109" s="61" t="s">
        <v>728</v>
      </c>
      <c r="C109" s="65">
        <v>296080.78999999998</v>
      </c>
      <c r="D109" s="65"/>
      <c r="E109" s="65"/>
      <c r="F109" s="65"/>
      <c r="M109" s="165"/>
      <c r="N109" s="166"/>
      <c r="O109" s="165"/>
    </row>
    <row r="110" spans="1:19" x14ac:dyDescent="0.2">
      <c r="A110" s="63">
        <v>1236</v>
      </c>
      <c r="B110" s="61" t="s">
        <v>266</v>
      </c>
      <c r="C110" s="65">
        <v>0</v>
      </c>
      <c r="D110" s="65">
        <v>0</v>
      </c>
      <c r="E110" s="65">
        <v>0</v>
      </c>
      <c r="K110" s="146"/>
      <c r="L110" s="147"/>
      <c r="M110" s="172"/>
      <c r="N110" s="164"/>
      <c r="O110" s="173"/>
      <c r="P110" s="172"/>
    </row>
    <row r="111" spans="1:19" x14ac:dyDescent="0.2">
      <c r="A111" s="63">
        <v>1239</v>
      </c>
      <c r="B111" s="61" t="s">
        <v>267</v>
      </c>
      <c r="C111" s="65">
        <v>0</v>
      </c>
      <c r="D111" s="65">
        <v>0</v>
      </c>
      <c r="E111" s="65">
        <v>0</v>
      </c>
      <c r="J111" s="146"/>
      <c r="K111" s="147"/>
      <c r="L111" s="146"/>
      <c r="M111" s="174"/>
      <c r="N111" s="164"/>
      <c r="O111" s="163"/>
      <c r="P111" s="174"/>
    </row>
    <row r="112" spans="1:19" x14ac:dyDescent="0.2">
      <c r="A112" s="181">
        <v>1240</v>
      </c>
      <c r="B112" s="182" t="s">
        <v>268</v>
      </c>
      <c r="C112" s="183">
        <f>+C113+C118+C122+C124+C127+C129+C135+C136</f>
        <v>6619909.459999999</v>
      </c>
      <c r="D112" s="183">
        <f t="shared" ref="D112" si="1">+D113+D118+D122+D124+D127+D129+D135+D136</f>
        <v>392548.44</v>
      </c>
      <c r="E112" s="183">
        <f>+E113+E118+E122+E124+E127+E129+E135+E136</f>
        <v>3873140.8499999996</v>
      </c>
      <c r="F112" s="65"/>
      <c r="J112" s="164"/>
      <c r="K112" s="184"/>
      <c r="L112" s="185"/>
      <c r="M112" s="172"/>
      <c r="N112" s="171"/>
      <c r="O112" s="171"/>
      <c r="P112" s="186"/>
      <c r="Q112" s="186"/>
      <c r="R112" s="146"/>
      <c r="S112" s="146"/>
    </row>
    <row r="113" spans="1:19" x14ac:dyDescent="0.2">
      <c r="A113" s="181">
        <v>1241</v>
      </c>
      <c r="B113" s="182" t="s">
        <v>269</v>
      </c>
      <c r="C113" s="183">
        <f>SUM(C114:C117)</f>
        <v>3434275.1199999996</v>
      </c>
      <c r="D113" s="183">
        <f>SUM(D114:D117)</f>
        <v>156788.15999999997</v>
      </c>
      <c r="E113" s="183">
        <f>SUM(E114:E117)</f>
        <v>2105240.8354103649</v>
      </c>
      <c r="J113" s="164"/>
      <c r="K113" s="184"/>
      <c r="L113" s="185"/>
      <c r="M113" s="172"/>
      <c r="N113" s="171"/>
      <c r="O113" s="171"/>
      <c r="P113" s="186"/>
      <c r="Q113" s="186"/>
      <c r="R113" s="146"/>
      <c r="S113" s="146"/>
    </row>
    <row r="114" spans="1:19" x14ac:dyDescent="0.2">
      <c r="A114" s="63" t="s">
        <v>734</v>
      </c>
      <c r="B114" s="61" t="s">
        <v>735</v>
      </c>
      <c r="C114" s="65">
        <v>796275.08</v>
      </c>
      <c r="D114" s="65">
        <v>26233.173969115076</v>
      </c>
      <c r="E114" s="65">
        <v>346204.87920031202</v>
      </c>
      <c r="F114" s="61" t="s">
        <v>742</v>
      </c>
      <c r="G114" s="148">
        <v>0.1</v>
      </c>
      <c r="I114" s="61" t="s">
        <v>743</v>
      </c>
      <c r="J114" s="164"/>
      <c r="K114" s="186"/>
      <c r="L114" s="185"/>
      <c r="M114" s="172"/>
      <c r="N114" s="187"/>
      <c r="O114" s="187"/>
      <c r="P114" s="188"/>
      <c r="Q114" s="188"/>
      <c r="R114" s="146"/>
      <c r="S114" s="146"/>
    </row>
    <row r="115" spans="1:19" x14ac:dyDescent="0.2">
      <c r="A115" s="63" t="s">
        <v>736</v>
      </c>
      <c r="B115" s="61" t="s">
        <v>737</v>
      </c>
      <c r="C115" s="65">
        <v>88044</v>
      </c>
      <c r="D115" s="65">
        <v>4635.0937564887045</v>
      </c>
      <c r="E115" s="65">
        <v>76071.992212231518</v>
      </c>
      <c r="F115" s="61" t="s">
        <v>742</v>
      </c>
      <c r="G115" s="148">
        <v>0.1</v>
      </c>
      <c r="I115" s="61" t="s">
        <v>743</v>
      </c>
      <c r="J115" s="163"/>
      <c r="K115" s="186"/>
      <c r="L115" s="185"/>
      <c r="M115" s="172"/>
      <c r="N115" s="187"/>
      <c r="O115" s="187"/>
      <c r="P115" s="188"/>
      <c r="Q115" s="188"/>
      <c r="R115" s="146"/>
      <c r="S115" s="146"/>
    </row>
    <row r="116" spans="1:19" x14ac:dyDescent="0.2">
      <c r="A116" s="63" t="s">
        <v>738</v>
      </c>
      <c r="B116" s="61" t="s">
        <v>739</v>
      </c>
      <c r="C116" s="65">
        <v>1212914.9099999999</v>
      </c>
      <c r="D116" s="65">
        <v>61937.811202019584</v>
      </c>
      <c r="E116" s="65">
        <v>757830.64045471151</v>
      </c>
      <c r="F116" s="61" t="s">
        <v>742</v>
      </c>
      <c r="G116" s="148">
        <v>0.1</v>
      </c>
      <c r="I116" s="61" t="s">
        <v>743</v>
      </c>
      <c r="J116" s="163"/>
      <c r="K116" s="186"/>
      <c r="L116" s="185"/>
      <c r="M116" s="172"/>
      <c r="N116" s="187"/>
      <c r="O116" s="187"/>
      <c r="P116" s="188"/>
      <c r="Q116" s="188"/>
      <c r="R116" s="146"/>
      <c r="S116" s="146"/>
    </row>
    <row r="117" spans="1:19" x14ac:dyDescent="0.2">
      <c r="A117" s="63" t="s">
        <v>740</v>
      </c>
      <c r="B117" s="61" t="s">
        <v>741</v>
      </c>
      <c r="C117" s="65">
        <v>1337041.1299999999</v>
      </c>
      <c r="D117" s="65">
        <v>63982.081072376619</v>
      </c>
      <c r="E117" s="65">
        <v>925133.32354311016</v>
      </c>
      <c r="F117" s="61" t="s">
        <v>742</v>
      </c>
      <c r="G117" s="148">
        <v>0.1</v>
      </c>
      <c r="I117" s="61" t="s">
        <v>743</v>
      </c>
      <c r="J117" s="163"/>
      <c r="K117" s="186"/>
      <c r="L117" s="185"/>
      <c r="M117" s="172"/>
      <c r="N117" s="187"/>
      <c r="O117" s="187"/>
      <c r="P117" s="188"/>
      <c r="Q117" s="188"/>
      <c r="R117" s="146"/>
      <c r="S117" s="146"/>
    </row>
    <row r="118" spans="1:19" x14ac:dyDescent="0.2">
      <c r="A118" s="181">
        <v>1242</v>
      </c>
      <c r="B118" s="182" t="s">
        <v>270</v>
      </c>
      <c r="C118" s="183">
        <f>SUM(C119:C121)</f>
        <v>245615.21</v>
      </c>
      <c r="D118" s="183">
        <f>SUM(D119:D121)</f>
        <v>19572.96</v>
      </c>
      <c r="E118" s="183">
        <f>SUM(E119:E121)</f>
        <v>206744.49318933161</v>
      </c>
      <c r="J118" s="163"/>
      <c r="K118" s="186"/>
      <c r="L118" s="185"/>
      <c r="M118" s="172"/>
      <c r="N118" s="171"/>
      <c r="O118" s="171"/>
      <c r="P118" s="186"/>
      <c r="Q118" s="186"/>
      <c r="R118" s="146"/>
      <c r="S118" s="146"/>
    </row>
    <row r="119" spans="1:19" x14ac:dyDescent="0.2">
      <c r="A119" s="63" t="s">
        <v>744</v>
      </c>
      <c r="B119" s="61" t="s">
        <v>745</v>
      </c>
      <c r="C119" s="65">
        <v>63596.1</v>
      </c>
      <c r="D119" s="65">
        <v>5067.9431516313671</v>
      </c>
      <c r="E119" s="65">
        <v>38808.66609110916</v>
      </c>
      <c r="F119" s="61" t="s">
        <v>742</v>
      </c>
      <c r="G119" s="148">
        <v>0.1</v>
      </c>
      <c r="I119" s="61" t="s">
        <v>743</v>
      </c>
      <c r="J119" s="163"/>
      <c r="K119" s="186"/>
      <c r="L119" s="185"/>
      <c r="M119" s="172"/>
      <c r="N119" s="187"/>
      <c r="O119" s="187"/>
      <c r="P119" s="188"/>
      <c r="Q119" s="188"/>
      <c r="R119" s="146"/>
      <c r="S119" s="146"/>
    </row>
    <row r="120" spans="1:19" x14ac:dyDescent="0.2">
      <c r="A120" s="63" t="s">
        <v>746</v>
      </c>
      <c r="B120" s="61" t="s">
        <v>747</v>
      </c>
      <c r="C120" s="65">
        <v>11801.81</v>
      </c>
      <c r="D120" s="65">
        <v>940.48066102095231</v>
      </c>
      <c r="E120" s="65">
        <v>10888.673851916272</v>
      </c>
      <c r="F120" s="61" t="s">
        <v>742</v>
      </c>
      <c r="G120" s="148">
        <v>0.1</v>
      </c>
      <c r="I120" s="61" t="s">
        <v>743</v>
      </c>
      <c r="J120" s="163"/>
      <c r="K120" s="186"/>
      <c r="L120" s="185"/>
      <c r="M120" s="172"/>
      <c r="N120" s="187"/>
      <c r="O120" s="187"/>
      <c r="P120" s="188"/>
      <c r="Q120" s="188"/>
      <c r="R120" s="146"/>
      <c r="S120" s="146"/>
    </row>
    <row r="121" spans="1:19" x14ac:dyDescent="0.2">
      <c r="A121" s="63" t="s">
        <v>748</v>
      </c>
      <c r="B121" s="61" t="s">
        <v>749</v>
      </c>
      <c r="C121" s="65">
        <v>170217.3</v>
      </c>
      <c r="D121" s="65">
        <v>13564.53618734768</v>
      </c>
      <c r="E121" s="65">
        <v>157047.15324630617</v>
      </c>
      <c r="F121" s="61" t="s">
        <v>742</v>
      </c>
      <c r="G121" s="148">
        <v>0.1</v>
      </c>
      <c r="I121" s="61" t="s">
        <v>743</v>
      </c>
      <c r="J121" s="163"/>
      <c r="K121" s="186"/>
      <c r="L121" s="185"/>
      <c r="M121" s="172"/>
      <c r="N121" s="187"/>
      <c r="O121" s="187"/>
      <c r="P121" s="188"/>
      <c r="Q121" s="188"/>
      <c r="R121" s="146"/>
      <c r="S121" s="146"/>
    </row>
    <row r="122" spans="1:19" x14ac:dyDescent="0.2">
      <c r="A122" s="181">
        <v>1243</v>
      </c>
      <c r="B122" s="182" t="s">
        <v>271</v>
      </c>
      <c r="C122" s="183">
        <f>SUM(C123)</f>
        <v>4736.38</v>
      </c>
      <c r="D122" s="183">
        <v>0</v>
      </c>
      <c r="E122" s="183">
        <v>3586.2874378081788</v>
      </c>
      <c r="G122" s="148"/>
      <c r="J122" s="163"/>
      <c r="K122" s="186"/>
      <c r="L122" s="185"/>
      <c r="M122" s="172"/>
      <c r="N122" s="171"/>
      <c r="O122" s="171"/>
      <c r="P122" s="186"/>
      <c r="Q122" s="186"/>
      <c r="R122" s="146"/>
      <c r="S122" s="146"/>
    </row>
    <row r="123" spans="1:19" x14ac:dyDescent="0.2">
      <c r="A123" s="63" t="s">
        <v>750</v>
      </c>
      <c r="B123" s="61" t="s">
        <v>751</v>
      </c>
      <c r="C123" s="65">
        <v>4736.38</v>
      </c>
      <c r="D123" s="65">
        <v>0</v>
      </c>
      <c r="E123" s="65">
        <v>3586.2874378081788</v>
      </c>
      <c r="F123" s="61" t="s">
        <v>742</v>
      </c>
      <c r="G123" s="148">
        <v>0.1</v>
      </c>
      <c r="I123" s="61" t="s">
        <v>743</v>
      </c>
      <c r="J123" s="163"/>
      <c r="K123" s="186"/>
      <c r="L123" s="185"/>
      <c r="M123" s="172"/>
      <c r="N123" s="187"/>
      <c r="O123" s="187"/>
      <c r="P123" s="188"/>
      <c r="Q123" s="188"/>
      <c r="R123" s="146"/>
      <c r="S123" s="146"/>
    </row>
    <row r="124" spans="1:19" x14ac:dyDescent="0.2">
      <c r="A124" s="181">
        <v>1244</v>
      </c>
      <c r="B124" s="182" t="s">
        <v>272</v>
      </c>
      <c r="C124" s="183">
        <f>SUM(C125:C126)</f>
        <v>2241257.08</v>
      </c>
      <c r="D124" s="183">
        <f t="shared" ref="D124:E124" si="2">SUM(D125:D126)</f>
        <v>210465.12</v>
      </c>
      <c r="E124" s="183">
        <f t="shared" si="2"/>
        <v>1056358.1107050667</v>
      </c>
      <c r="J124" s="163"/>
      <c r="K124" s="186"/>
      <c r="L124" s="185"/>
      <c r="M124" s="172"/>
      <c r="N124" s="171"/>
      <c r="O124" s="171"/>
      <c r="P124" s="186"/>
      <c r="Q124" s="186"/>
      <c r="R124" s="146"/>
      <c r="S124" s="146"/>
    </row>
    <row r="125" spans="1:19" x14ac:dyDescent="0.2">
      <c r="A125" s="63" t="s">
        <v>752</v>
      </c>
      <c r="B125" s="61" t="s">
        <v>753</v>
      </c>
      <c r="C125" s="65">
        <v>1916637.07</v>
      </c>
      <c r="D125" s="65">
        <v>129310.12231997907</v>
      </c>
      <c r="E125" s="65">
        <v>649028.19293274893</v>
      </c>
      <c r="F125" s="61" t="s">
        <v>742</v>
      </c>
      <c r="G125" s="148">
        <v>0.2</v>
      </c>
      <c r="I125" s="61" t="s">
        <v>743</v>
      </c>
      <c r="J125" s="163"/>
      <c r="K125" s="186"/>
      <c r="L125" s="185"/>
      <c r="M125" s="172"/>
      <c r="N125" s="187"/>
      <c r="O125" s="187"/>
      <c r="P125" s="188"/>
      <c r="Q125" s="188"/>
      <c r="R125" s="146"/>
      <c r="S125" s="146"/>
    </row>
    <row r="126" spans="1:19" x14ac:dyDescent="0.2">
      <c r="A126" s="63" t="s">
        <v>754</v>
      </c>
      <c r="B126" s="61" t="s">
        <v>755</v>
      </c>
      <c r="C126" s="65">
        <v>324620.01</v>
      </c>
      <c r="D126" s="65">
        <v>81154.997680020941</v>
      </c>
      <c r="E126" s="65">
        <v>407329.91777231777</v>
      </c>
      <c r="F126" s="61" t="s">
        <v>742</v>
      </c>
      <c r="G126" s="148">
        <v>0.2</v>
      </c>
      <c r="I126" s="61" t="s">
        <v>743</v>
      </c>
      <c r="J126" s="163"/>
      <c r="K126" s="186"/>
      <c r="L126" s="185"/>
      <c r="M126" s="172"/>
      <c r="N126" s="187"/>
      <c r="O126" s="187"/>
      <c r="P126" s="188"/>
      <c r="Q126" s="188"/>
      <c r="R126" s="146"/>
      <c r="S126" s="146"/>
    </row>
    <row r="127" spans="1:19" x14ac:dyDescent="0.2">
      <c r="A127" s="181">
        <v>1245</v>
      </c>
      <c r="B127" s="182" t="s">
        <v>273</v>
      </c>
      <c r="C127" s="183">
        <f>SUM(C128)</f>
        <v>364896.82</v>
      </c>
      <c r="D127" s="183">
        <f t="shared" ref="D127:E127" si="3">SUM(D128)</f>
        <v>0</v>
      </c>
      <c r="E127" s="183">
        <f t="shared" si="3"/>
        <v>296068.97775161808</v>
      </c>
      <c r="J127" s="163"/>
      <c r="K127" s="186"/>
      <c r="L127" s="185"/>
      <c r="M127" s="185"/>
      <c r="N127" s="186"/>
      <c r="O127" s="186"/>
      <c r="P127" s="186"/>
      <c r="Q127" s="186"/>
      <c r="R127" s="146"/>
      <c r="S127" s="146"/>
    </row>
    <row r="128" spans="1:19" x14ac:dyDescent="0.2">
      <c r="A128" s="63" t="s">
        <v>756</v>
      </c>
      <c r="B128" s="61" t="s">
        <v>757</v>
      </c>
      <c r="C128" s="65">
        <v>364896.82</v>
      </c>
      <c r="D128" s="65">
        <v>0</v>
      </c>
      <c r="E128" s="65">
        <v>296068.97775161808</v>
      </c>
      <c r="J128" s="163"/>
      <c r="K128" s="186"/>
      <c r="L128" s="185"/>
      <c r="M128" s="172"/>
      <c r="N128" s="187"/>
      <c r="O128" s="187"/>
      <c r="P128" s="188"/>
      <c r="Q128" s="188"/>
      <c r="R128" s="146"/>
      <c r="S128" s="146"/>
    </row>
    <row r="129" spans="1:19" x14ac:dyDescent="0.2">
      <c r="A129" s="181">
        <v>1246</v>
      </c>
      <c r="B129" s="182" t="s">
        <v>274</v>
      </c>
      <c r="C129" s="183">
        <f>SUM(C130:C134)</f>
        <v>329128.84999999998</v>
      </c>
      <c r="D129" s="183">
        <f t="shared" ref="D129:E129" si="4">SUM(D130:D134)</f>
        <v>5722.1999999999989</v>
      </c>
      <c r="E129" s="183">
        <f t="shared" si="4"/>
        <v>205142.14550581021</v>
      </c>
      <c r="J129" s="163"/>
      <c r="K129" s="186"/>
      <c r="L129" s="185"/>
      <c r="M129" s="172"/>
      <c r="N129" s="171"/>
      <c r="O129" s="171"/>
      <c r="P129" s="186"/>
      <c r="Q129" s="186"/>
      <c r="R129" s="146"/>
      <c r="S129" s="146"/>
    </row>
    <row r="130" spans="1:19" x14ac:dyDescent="0.2">
      <c r="A130" s="63" t="s">
        <v>758</v>
      </c>
      <c r="B130" s="61" t="s">
        <v>759</v>
      </c>
      <c r="C130" s="65">
        <v>77217.490000000005</v>
      </c>
      <c r="D130" s="65">
        <v>958.31852190803534</v>
      </c>
      <c r="E130" s="65">
        <v>17601.590540038927</v>
      </c>
      <c r="F130" s="61" t="s">
        <v>742</v>
      </c>
      <c r="G130" s="148">
        <v>0.1</v>
      </c>
      <c r="I130" s="61" t="s">
        <v>743</v>
      </c>
      <c r="J130" s="163"/>
      <c r="K130" s="186"/>
      <c r="L130" s="185"/>
      <c r="M130" s="172"/>
      <c r="N130" s="187"/>
      <c r="O130" s="187"/>
      <c r="P130" s="188"/>
      <c r="Q130" s="188"/>
      <c r="R130" s="146"/>
      <c r="S130" s="146"/>
    </row>
    <row r="131" spans="1:19" x14ac:dyDescent="0.2">
      <c r="A131" s="63" t="s">
        <v>760</v>
      </c>
      <c r="B131" s="61" t="s">
        <v>761</v>
      </c>
      <c r="C131" s="65">
        <v>130303.7</v>
      </c>
      <c r="D131" s="65">
        <v>2513.2865657819402</v>
      </c>
      <c r="E131" s="65">
        <v>99404.411868207593</v>
      </c>
      <c r="F131" s="61" t="s">
        <v>742</v>
      </c>
      <c r="G131" s="148">
        <v>0.1</v>
      </c>
      <c r="I131" s="61" t="s">
        <v>743</v>
      </c>
      <c r="J131" s="163"/>
      <c r="K131" s="186"/>
      <c r="L131" s="185"/>
      <c r="M131" s="172"/>
      <c r="N131" s="187"/>
      <c r="O131" s="187"/>
      <c r="P131" s="188"/>
      <c r="Q131" s="188"/>
      <c r="R131" s="146"/>
      <c r="S131" s="146"/>
    </row>
    <row r="132" spans="1:19" x14ac:dyDescent="0.2">
      <c r="A132" s="63" t="s">
        <v>762</v>
      </c>
      <c r="B132" s="61" t="s">
        <v>763</v>
      </c>
      <c r="C132" s="65">
        <v>71598.87</v>
      </c>
      <c r="D132" s="65">
        <v>1417.143335366736</v>
      </c>
      <c r="E132" s="65">
        <v>57055.75783224716</v>
      </c>
      <c r="F132" s="61" t="s">
        <v>742</v>
      </c>
      <c r="G132" s="148">
        <v>0.1</v>
      </c>
      <c r="I132" s="61" t="s">
        <v>743</v>
      </c>
      <c r="J132" s="163"/>
      <c r="K132" s="186"/>
      <c r="L132" s="185"/>
      <c r="M132" s="172"/>
      <c r="N132" s="187"/>
      <c r="O132" s="187"/>
      <c r="P132" s="188"/>
      <c r="Q132" s="188"/>
      <c r="R132" s="146"/>
      <c r="S132" s="146"/>
    </row>
    <row r="133" spans="1:19" x14ac:dyDescent="0.2">
      <c r="A133" s="63" t="s">
        <v>764</v>
      </c>
      <c r="B133" s="61" t="s">
        <v>765</v>
      </c>
      <c r="C133" s="65">
        <v>101.72</v>
      </c>
      <c r="D133" s="65">
        <v>2.0133253509937292</v>
      </c>
      <c r="E133" s="65">
        <v>81.058705070292049</v>
      </c>
      <c r="F133" s="61" t="s">
        <v>742</v>
      </c>
      <c r="G133" s="148">
        <v>0.1</v>
      </c>
      <c r="I133" s="61" t="s">
        <v>743</v>
      </c>
      <c r="J133" s="163"/>
      <c r="K133" s="186"/>
      <c r="L133" s="185"/>
      <c r="M133" s="172"/>
      <c r="N133" s="187"/>
      <c r="O133" s="187"/>
      <c r="P133" s="188"/>
      <c r="Q133" s="188"/>
      <c r="R133" s="146"/>
      <c r="S133" s="146"/>
    </row>
    <row r="134" spans="1:19" x14ac:dyDescent="0.2">
      <c r="A134" s="63" t="s">
        <v>766</v>
      </c>
      <c r="B134" s="61" t="s">
        <v>767</v>
      </c>
      <c r="C134" s="65">
        <v>49907.07</v>
      </c>
      <c r="D134" s="65">
        <v>831.43825159229391</v>
      </c>
      <c r="E134" s="65">
        <v>30999.326560246223</v>
      </c>
      <c r="F134" s="61" t="s">
        <v>742</v>
      </c>
      <c r="G134" s="148">
        <v>0.1</v>
      </c>
      <c r="I134" s="61" t="s">
        <v>743</v>
      </c>
      <c r="J134" s="163"/>
      <c r="K134" s="186"/>
      <c r="L134" s="185"/>
      <c r="M134" s="172"/>
      <c r="N134" s="187"/>
      <c r="O134" s="187"/>
      <c r="P134" s="188"/>
      <c r="Q134" s="188"/>
      <c r="R134" s="146"/>
      <c r="S134" s="146"/>
    </row>
    <row r="135" spans="1:19" x14ac:dyDescent="0.2">
      <c r="A135" s="63">
        <v>1247</v>
      </c>
      <c r="B135" s="61" t="s">
        <v>275</v>
      </c>
      <c r="C135" s="65">
        <v>0</v>
      </c>
      <c r="D135" s="65">
        <v>0</v>
      </c>
      <c r="E135" s="65">
        <v>0</v>
      </c>
      <c r="J135" s="163"/>
      <c r="K135" s="186"/>
      <c r="L135" s="185"/>
      <c r="M135" s="172"/>
      <c r="N135" s="187"/>
      <c r="O135" s="187"/>
      <c r="P135" s="188"/>
      <c r="Q135" s="188"/>
      <c r="R135" s="146"/>
      <c r="S135" s="146"/>
    </row>
    <row r="136" spans="1:19" x14ac:dyDescent="0.2">
      <c r="A136" s="63">
        <v>1248</v>
      </c>
      <c r="B136" s="61" t="s">
        <v>276</v>
      </c>
      <c r="C136" s="65">
        <v>0</v>
      </c>
      <c r="D136" s="65">
        <v>0</v>
      </c>
      <c r="E136" s="65">
        <v>0</v>
      </c>
      <c r="J136" s="163"/>
      <c r="K136" s="186"/>
      <c r="L136" s="185"/>
      <c r="M136" s="172"/>
      <c r="N136" s="187"/>
      <c r="O136" s="187"/>
      <c r="P136" s="188"/>
      <c r="Q136" s="188"/>
      <c r="R136" s="146"/>
      <c r="S136" s="146"/>
    </row>
    <row r="137" spans="1:19" x14ac:dyDescent="0.2">
      <c r="J137" s="163"/>
      <c r="K137" s="171"/>
      <c r="L137" s="146"/>
      <c r="M137" s="172"/>
      <c r="N137" s="187"/>
      <c r="O137" s="187"/>
      <c r="P137" s="188"/>
      <c r="Q137" s="188"/>
      <c r="R137" s="146"/>
      <c r="S137" s="146"/>
    </row>
    <row r="138" spans="1:19" x14ac:dyDescent="0.2">
      <c r="A138" s="60" t="s">
        <v>632</v>
      </c>
      <c r="B138" s="60"/>
      <c r="C138" s="60"/>
      <c r="D138" s="60"/>
      <c r="E138" s="60"/>
      <c r="F138" s="60"/>
      <c r="G138" s="60"/>
      <c r="H138" s="60"/>
      <c r="I138" s="60"/>
      <c r="J138" s="163"/>
      <c r="K138" s="171"/>
      <c r="L138" s="146"/>
      <c r="M138" s="172"/>
      <c r="N138" s="187"/>
      <c r="O138" s="187"/>
      <c r="P138" s="188"/>
      <c r="Q138" s="188"/>
      <c r="R138" s="146"/>
      <c r="S138" s="146"/>
    </row>
    <row r="139" spans="1:19" x14ac:dyDescent="0.2">
      <c r="A139" s="62" t="s">
        <v>180</v>
      </c>
      <c r="B139" s="62" t="s">
        <v>177</v>
      </c>
      <c r="C139" s="62" t="s">
        <v>178</v>
      </c>
      <c r="D139" s="62" t="s">
        <v>196</v>
      </c>
      <c r="E139" s="62" t="s">
        <v>277</v>
      </c>
      <c r="F139" s="62" t="s">
        <v>188</v>
      </c>
      <c r="G139" s="62" t="s">
        <v>258</v>
      </c>
      <c r="H139" s="62" t="s">
        <v>195</v>
      </c>
      <c r="I139" s="62" t="s">
        <v>259</v>
      </c>
      <c r="J139" s="163"/>
      <c r="K139" s="171"/>
      <c r="L139" s="147"/>
      <c r="M139" s="172"/>
      <c r="N139" s="187"/>
      <c r="O139" s="187"/>
      <c r="P139" s="188"/>
      <c r="Q139" s="188"/>
      <c r="R139" s="146"/>
      <c r="S139" s="146"/>
    </row>
    <row r="140" spans="1:19" x14ac:dyDescent="0.2">
      <c r="A140" s="181">
        <v>1250</v>
      </c>
      <c r="B140" s="182" t="s">
        <v>278</v>
      </c>
      <c r="C140" s="183">
        <f>+C141+C143+C144+C145+C146</f>
        <v>1680877.02</v>
      </c>
      <c r="D140" s="183">
        <f t="shared" ref="D140:E140" si="5">+D141+D143+D144+D145+D146</f>
        <v>13532.64</v>
      </c>
      <c r="E140" s="183">
        <f t="shared" si="5"/>
        <v>157308.18000000002</v>
      </c>
      <c r="J140" s="163"/>
      <c r="K140" s="171"/>
      <c r="L140" s="147"/>
      <c r="M140" s="172"/>
      <c r="N140" s="171"/>
      <c r="O140" s="171"/>
      <c r="P140" s="186"/>
      <c r="Q140" s="186"/>
      <c r="R140" s="146"/>
      <c r="S140" s="146"/>
    </row>
    <row r="141" spans="1:19" x14ac:dyDescent="0.2">
      <c r="A141" s="181">
        <v>1251</v>
      </c>
      <c r="B141" s="182" t="s">
        <v>279</v>
      </c>
      <c r="C141" s="183">
        <f>SUM(C142)</f>
        <v>1410224.02</v>
      </c>
      <c r="D141" s="183">
        <f t="shared" ref="D141:E141" si="6">SUM(D142)</f>
        <v>0</v>
      </c>
      <c r="E141" s="183">
        <f t="shared" si="6"/>
        <v>0</v>
      </c>
      <c r="J141" s="163"/>
      <c r="K141" s="171"/>
      <c r="L141" s="147"/>
      <c r="M141" s="172"/>
      <c r="N141" s="171"/>
      <c r="O141" s="171"/>
      <c r="P141" s="186"/>
      <c r="Q141" s="186"/>
      <c r="R141" s="146"/>
      <c r="S141" s="146"/>
    </row>
    <row r="142" spans="1:19" x14ac:dyDescent="0.2">
      <c r="A142" s="63" t="s">
        <v>768</v>
      </c>
      <c r="B142" s="61" t="s">
        <v>769</v>
      </c>
      <c r="C142" s="65">
        <v>1410224.02</v>
      </c>
      <c r="D142" s="65">
        <v>0</v>
      </c>
      <c r="E142" s="65"/>
      <c r="J142" s="163"/>
      <c r="K142" s="171"/>
      <c r="L142" s="147"/>
      <c r="M142" s="172"/>
      <c r="N142" s="187"/>
      <c r="O142" s="187"/>
      <c r="P142" s="188"/>
      <c r="Q142" s="188"/>
      <c r="R142" s="146"/>
      <c r="S142" s="146"/>
    </row>
    <row r="143" spans="1:19" x14ac:dyDescent="0.2">
      <c r="A143" s="63">
        <v>1252</v>
      </c>
      <c r="B143" s="61" t="s">
        <v>280</v>
      </c>
      <c r="C143" s="65">
        <v>0</v>
      </c>
      <c r="D143" s="65">
        <v>0</v>
      </c>
      <c r="E143" s="65">
        <v>0</v>
      </c>
      <c r="J143" s="165"/>
      <c r="K143" s="171"/>
      <c r="L143" s="147"/>
      <c r="M143" s="172"/>
      <c r="N143" s="187"/>
      <c r="O143" s="187"/>
      <c r="P143" s="188"/>
      <c r="Q143" s="188"/>
      <c r="R143" s="146"/>
      <c r="S143" s="146"/>
    </row>
    <row r="144" spans="1:19" x14ac:dyDescent="0.2">
      <c r="A144" s="63">
        <v>1253</v>
      </c>
      <c r="B144" s="61" t="s">
        <v>281</v>
      </c>
      <c r="C144" s="65">
        <v>0</v>
      </c>
      <c r="D144" s="65">
        <v>0</v>
      </c>
      <c r="E144" s="65">
        <v>0</v>
      </c>
      <c r="J144" s="165"/>
      <c r="K144" s="171"/>
      <c r="L144" s="147"/>
      <c r="M144" s="172"/>
      <c r="N144" s="187"/>
      <c r="O144" s="187"/>
      <c r="P144" s="188"/>
      <c r="Q144" s="188"/>
      <c r="R144" s="146"/>
      <c r="S144" s="146"/>
    </row>
    <row r="145" spans="1:19" x14ac:dyDescent="0.2">
      <c r="A145" s="63">
        <v>1254</v>
      </c>
      <c r="B145" s="61" t="s">
        <v>282</v>
      </c>
      <c r="C145" s="65">
        <v>0</v>
      </c>
      <c r="D145" s="65">
        <v>0</v>
      </c>
      <c r="E145" s="65">
        <v>0</v>
      </c>
      <c r="J145" s="165"/>
      <c r="K145" s="171"/>
      <c r="L145" s="147"/>
      <c r="M145" s="172"/>
      <c r="N145" s="187"/>
      <c r="O145" s="187"/>
      <c r="P145" s="188"/>
      <c r="Q145" s="188"/>
      <c r="R145" s="146"/>
      <c r="S145" s="146"/>
    </row>
    <row r="146" spans="1:19" x14ac:dyDescent="0.2">
      <c r="A146" s="181">
        <v>1259</v>
      </c>
      <c r="B146" s="182" t="s">
        <v>283</v>
      </c>
      <c r="C146" s="183">
        <f>SUM(C147)</f>
        <v>270653</v>
      </c>
      <c r="D146" s="183">
        <f t="shared" ref="D146:E146" si="7">SUM(D147)</f>
        <v>13532.64</v>
      </c>
      <c r="E146" s="183">
        <f t="shared" si="7"/>
        <v>157308.18000000002</v>
      </c>
      <c r="F146" s="61" t="s">
        <v>742</v>
      </c>
      <c r="G146" s="148">
        <v>0.05</v>
      </c>
      <c r="J146" s="165"/>
      <c r="K146" s="171"/>
      <c r="L146" s="147"/>
      <c r="M146" s="172"/>
      <c r="N146" s="171"/>
      <c r="O146" s="171"/>
      <c r="P146" s="186"/>
      <c r="Q146" s="186"/>
      <c r="R146" s="146"/>
      <c r="S146" s="146"/>
    </row>
    <row r="147" spans="1:19" x14ac:dyDescent="0.2">
      <c r="A147" s="63" t="s">
        <v>770</v>
      </c>
      <c r="B147" s="61" t="s">
        <v>771</v>
      </c>
      <c r="C147" s="65">
        <v>270653</v>
      </c>
      <c r="D147" s="65">
        <v>13532.64</v>
      </c>
      <c r="E147" s="65">
        <v>157308.18000000002</v>
      </c>
      <c r="J147" s="165"/>
      <c r="K147" s="171"/>
      <c r="L147" s="147"/>
      <c r="M147" s="172"/>
      <c r="N147" s="187"/>
      <c r="O147" s="187"/>
      <c r="P147" s="188"/>
      <c r="Q147" s="188"/>
      <c r="R147" s="146"/>
      <c r="S147" s="146"/>
    </row>
    <row r="148" spans="1:19" x14ac:dyDescent="0.2">
      <c r="A148" s="63">
        <v>1270</v>
      </c>
      <c r="B148" s="61" t="s">
        <v>284</v>
      </c>
      <c r="C148" s="65">
        <v>0</v>
      </c>
      <c r="D148" s="65">
        <v>0</v>
      </c>
      <c r="E148" s="65">
        <v>0</v>
      </c>
      <c r="K148" s="146"/>
      <c r="L148" s="146"/>
      <c r="M148" s="174"/>
      <c r="N148" s="163"/>
      <c r="O148" s="163"/>
      <c r="P148" s="188"/>
      <c r="Q148" s="188"/>
      <c r="R148" s="146"/>
      <c r="S148" s="146"/>
    </row>
    <row r="149" spans="1:19" x14ac:dyDescent="0.2">
      <c r="A149" s="63">
        <v>1271</v>
      </c>
      <c r="B149" s="61" t="s">
        <v>285</v>
      </c>
      <c r="C149" s="65">
        <v>0</v>
      </c>
      <c r="D149" s="65">
        <v>0</v>
      </c>
      <c r="E149" s="65">
        <v>0</v>
      </c>
      <c r="K149" s="146"/>
      <c r="L149" s="147"/>
      <c r="M149" s="146"/>
      <c r="N149" s="164"/>
      <c r="O149" s="164"/>
      <c r="P149" s="188"/>
      <c r="Q149" s="188"/>
      <c r="R149" s="146"/>
      <c r="S149" s="146"/>
    </row>
    <row r="150" spans="1:19" x14ac:dyDescent="0.2">
      <c r="A150" s="63">
        <v>1272</v>
      </c>
      <c r="B150" s="61" t="s">
        <v>286</v>
      </c>
      <c r="C150" s="65">
        <v>0</v>
      </c>
      <c r="D150" s="65">
        <v>0</v>
      </c>
      <c r="E150" s="65">
        <v>0</v>
      </c>
      <c r="K150" s="146"/>
      <c r="L150" s="146"/>
      <c r="M150" s="146"/>
      <c r="N150" s="163"/>
      <c r="O150" s="163"/>
      <c r="P150" s="188"/>
      <c r="Q150" s="188"/>
      <c r="R150" s="146"/>
      <c r="S150" s="146"/>
    </row>
    <row r="151" spans="1:19" x14ac:dyDescent="0.2">
      <c r="A151" s="63">
        <v>1273</v>
      </c>
      <c r="B151" s="61" t="s">
        <v>287</v>
      </c>
      <c r="C151" s="65">
        <v>0</v>
      </c>
      <c r="D151" s="65">
        <v>0</v>
      </c>
      <c r="E151" s="65">
        <v>0</v>
      </c>
      <c r="K151" s="146"/>
      <c r="L151" s="146"/>
      <c r="M151" s="146"/>
      <c r="N151" s="163"/>
      <c r="O151" s="163"/>
      <c r="P151" s="188"/>
      <c r="Q151" s="188"/>
      <c r="R151" s="146"/>
      <c r="S151" s="146"/>
    </row>
    <row r="152" spans="1:19" x14ac:dyDescent="0.2">
      <c r="A152" s="63">
        <v>1274</v>
      </c>
      <c r="B152" s="61" t="s">
        <v>288</v>
      </c>
      <c r="C152" s="65">
        <v>0</v>
      </c>
      <c r="D152" s="65">
        <v>0</v>
      </c>
      <c r="E152" s="65">
        <v>0</v>
      </c>
      <c r="K152" s="146"/>
      <c r="L152" s="146"/>
      <c r="M152" s="146"/>
      <c r="N152" s="164"/>
      <c r="O152" s="163"/>
      <c r="P152" s="188"/>
      <c r="Q152" s="188"/>
      <c r="R152" s="146"/>
      <c r="S152" s="146"/>
    </row>
    <row r="153" spans="1:19" x14ac:dyDescent="0.2">
      <c r="A153" s="63">
        <v>1275</v>
      </c>
      <c r="B153" s="61" t="s">
        <v>289</v>
      </c>
      <c r="C153" s="65">
        <v>0</v>
      </c>
      <c r="D153" s="65">
        <v>0</v>
      </c>
      <c r="E153" s="65">
        <v>0</v>
      </c>
      <c r="K153" s="147"/>
      <c r="L153" s="146"/>
      <c r="M153" s="146"/>
      <c r="N153" s="164"/>
      <c r="O153" s="163"/>
      <c r="P153" s="188"/>
      <c r="Q153" s="188"/>
      <c r="R153" s="146"/>
      <c r="S153" s="146"/>
    </row>
    <row r="154" spans="1:19" x14ac:dyDescent="0.2">
      <c r="A154" s="63">
        <v>1279</v>
      </c>
      <c r="B154" s="61" t="s">
        <v>290</v>
      </c>
      <c r="C154" s="65">
        <v>0</v>
      </c>
      <c r="D154" s="65">
        <v>0</v>
      </c>
      <c r="E154" s="65">
        <v>0</v>
      </c>
      <c r="K154" s="146"/>
      <c r="L154" s="146"/>
      <c r="M154" s="146"/>
      <c r="N154" s="163"/>
      <c r="O154" s="163"/>
      <c r="P154" s="188"/>
      <c r="Q154" s="188"/>
      <c r="R154" s="146"/>
      <c r="S154" s="146"/>
    </row>
    <row r="155" spans="1:19" x14ac:dyDescent="0.2">
      <c r="K155" s="147"/>
      <c r="L155" s="146"/>
      <c r="M155" s="147"/>
      <c r="N155" s="147"/>
      <c r="O155" s="147"/>
      <c r="P155" s="188"/>
      <c r="Q155" s="188"/>
      <c r="R155" s="146"/>
      <c r="S155" s="146"/>
    </row>
    <row r="156" spans="1:19" x14ac:dyDescent="0.2">
      <c r="A156" s="60" t="s">
        <v>633</v>
      </c>
      <c r="B156" s="60"/>
      <c r="C156" s="60"/>
      <c r="D156" s="60"/>
      <c r="E156" s="60"/>
      <c r="F156" s="60"/>
      <c r="G156" s="60"/>
      <c r="H156" s="60"/>
      <c r="K156" s="146"/>
      <c r="L156" s="146"/>
      <c r="M156" s="146"/>
      <c r="N156" s="146"/>
      <c r="O156" s="146"/>
      <c r="P156" s="188"/>
      <c r="Q156" s="188"/>
      <c r="R156" s="146"/>
      <c r="S156" s="146"/>
    </row>
    <row r="157" spans="1:19" x14ac:dyDescent="0.2">
      <c r="A157" s="62" t="s">
        <v>180</v>
      </c>
      <c r="B157" s="62" t="s">
        <v>177</v>
      </c>
      <c r="C157" s="62" t="s">
        <v>178</v>
      </c>
      <c r="D157" s="62" t="s">
        <v>291</v>
      </c>
      <c r="E157" s="62"/>
      <c r="F157" s="62"/>
      <c r="G157" s="62"/>
      <c r="H157" s="62"/>
      <c r="K157" s="146"/>
      <c r="L157" s="146"/>
      <c r="M157" s="146"/>
      <c r="N157" s="146"/>
      <c r="O157" s="146"/>
      <c r="P157" s="188"/>
      <c r="Q157" s="188"/>
      <c r="R157" s="146"/>
      <c r="S157" s="146"/>
    </row>
    <row r="158" spans="1:19" x14ac:dyDescent="0.2">
      <c r="A158" s="63">
        <v>1160</v>
      </c>
      <c r="B158" s="61" t="s">
        <v>292</v>
      </c>
      <c r="C158" s="65">
        <v>0</v>
      </c>
      <c r="K158" s="146"/>
      <c r="L158" s="146"/>
      <c r="M158" s="146"/>
      <c r="N158" s="146"/>
      <c r="O158" s="146"/>
      <c r="P158" s="188"/>
      <c r="Q158" s="188"/>
      <c r="R158" s="146"/>
      <c r="S158" s="146"/>
    </row>
    <row r="159" spans="1:19" x14ac:dyDescent="0.2">
      <c r="A159" s="63">
        <v>1161</v>
      </c>
      <c r="B159" s="61" t="s">
        <v>293</v>
      </c>
      <c r="C159" s="65">
        <v>0</v>
      </c>
      <c r="K159" s="146"/>
      <c r="L159" s="146"/>
      <c r="M159" s="146"/>
      <c r="N159" s="146"/>
      <c r="O159" s="146"/>
      <c r="P159" s="188"/>
      <c r="Q159" s="188"/>
      <c r="R159" s="146"/>
      <c r="S159" s="146"/>
    </row>
    <row r="160" spans="1:19" x14ac:dyDescent="0.2">
      <c r="A160" s="63">
        <v>1162</v>
      </c>
      <c r="B160" s="61" t="s">
        <v>294</v>
      </c>
      <c r="C160" s="65">
        <v>0</v>
      </c>
      <c r="K160" s="146"/>
      <c r="L160" s="146"/>
      <c r="M160" s="146"/>
      <c r="N160" s="146"/>
      <c r="O160" s="146"/>
      <c r="P160" s="188"/>
      <c r="Q160" s="188"/>
      <c r="R160" s="146"/>
      <c r="S160" s="146"/>
    </row>
    <row r="161" spans="1:19" x14ac:dyDescent="0.2">
      <c r="K161" s="146"/>
      <c r="L161" s="146"/>
      <c r="M161" s="146"/>
      <c r="N161" s="146"/>
      <c r="O161" s="146"/>
      <c r="P161" s="188"/>
      <c r="Q161" s="188"/>
      <c r="R161" s="146"/>
      <c r="S161" s="146"/>
    </row>
    <row r="162" spans="1:19" x14ac:dyDescent="0.2">
      <c r="A162" s="60" t="s">
        <v>634</v>
      </c>
      <c r="B162" s="60"/>
      <c r="C162" s="60"/>
      <c r="D162" s="60"/>
      <c r="E162" s="60"/>
      <c r="F162" s="60"/>
      <c r="G162" s="60"/>
      <c r="H162" s="60"/>
      <c r="K162" s="146"/>
      <c r="L162" s="146"/>
      <c r="M162" s="146"/>
      <c r="N162" s="146"/>
      <c r="O162" s="146"/>
      <c r="P162" s="146"/>
      <c r="Q162" s="146"/>
      <c r="R162" s="146"/>
      <c r="S162" s="146"/>
    </row>
    <row r="163" spans="1:19" x14ac:dyDescent="0.2">
      <c r="A163" s="62" t="s">
        <v>180</v>
      </c>
      <c r="B163" s="62" t="s">
        <v>177</v>
      </c>
      <c r="C163" s="62" t="s">
        <v>178</v>
      </c>
      <c r="D163" s="62" t="s">
        <v>238</v>
      </c>
      <c r="E163" s="62"/>
      <c r="F163" s="62"/>
      <c r="G163" s="62"/>
      <c r="H163" s="62"/>
      <c r="K163" s="146"/>
      <c r="L163" s="146"/>
      <c r="M163" s="146"/>
      <c r="N163" s="146"/>
      <c r="O163" s="146"/>
      <c r="P163" s="146"/>
      <c r="Q163" s="146"/>
      <c r="R163" s="146"/>
      <c r="S163" s="146"/>
    </row>
    <row r="164" spans="1:19" x14ac:dyDescent="0.2">
      <c r="A164" s="63">
        <v>1290</v>
      </c>
      <c r="B164" s="61" t="s">
        <v>295</v>
      </c>
      <c r="C164" s="65">
        <v>0</v>
      </c>
      <c r="K164" s="146"/>
      <c r="L164" s="146"/>
      <c r="M164" s="146"/>
      <c r="N164" s="146"/>
      <c r="O164" s="146"/>
      <c r="P164" s="146"/>
      <c r="Q164" s="146"/>
      <c r="R164" s="146"/>
      <c r="S164" s="146"/>
    </row>
    <row r="165" spans="1:19" x14ac:dyDescent="0.2">
      <c r="A165" s="63">
        <v>1291</v>
      </c>
      <c r="B165" s="61" t="s">
        <v>296</v>
      </c>
      <c r="C165" s="65">
        <v>0</v>
      </c>
      <c r="K165" s="146"/>
      <c r="L165" s="146"/>
      <c r="M165" s="146"/>
      <c r="N165" s="146"/>
      <c r="O165" s="146"/>
      <c r="P165" s="146"/>
      <c r="Q165" s="146"/>
      <c r="R165" s="146"/>
      <c r="S165" s="146"/>
    </row>
    <row r="166" spans="1:19" x14ac:dyDescent="0.2">
      <c r="A166" s="63">
        <v>1292</v>
      </c>
      <c r="B166" s="61" t="s">
        <v>297</v>
      </c>
      <c r="C166" s="65">
        <v>0</v>
      </c>
      <c r="K166" s="146"/>
      <c r="L166" s="146"/>
      <c r="M166" s="146"/>
      <c r="N166" s="146"/>
      <c r="O166" s="146"/>
      <c r="P166" s="146"/>
      <c r="Q166" s="146"/>
      <c r="R166" s="146"/>
      <c r="S166" s="146"/>
    </row>
    <row r="167" spans="1:19" x14ac:dyDescent="0.2">
      <c r="A167" s="63">
        <v>1293</v>
      </c>
      <c r="B167" s="61" t="s">
        <v>298</v>
      </c>
      <c r="C167" s="65">
        <v>0</v>
      </c>
      <c r="K167" s="146"/>
      <c r="L167" s="146"/>
      <c r="M167" s="146"/>
      <c r="N167" s="146"/>
      <c r="O167" s="146"/>
      <c r="P167" s="146"/>
      <c r="Q167" s="146"/>
      <c r="R167" s="146"/>
      <c r="S167" s="146"/>
    </row>
    <row r="168" spans="1:19" x14ac:dyDescent="0.2">
      <c r="K168" s="146"/>
      <c r="L168" s="146"/>
      <c r="M168" s="146"/>
      <c r="N168" s="146"/>
      <c r="O168" s="146"/>
      <c r="P168" s="146"/>
      <c r="Q168" s="146"/>
      <c r="R168" s="146"/>
      <c r="S168" s="146"/>
    </row>
    <row r="169" spans="1:19" x14ac:dyDescent="0.2">
      <c r="A169" s="60" t="s">
        <v>635</v>
      </c>
      <c r="B169" s="60"/>
      <c r="C169" s="60"/>
      <c r="D169" s="60"/>
      <c r="E169" s="60"/>
      <c r="F169" s="60"/>
      <c r="G169" s="60"/>
      <c r="H169" s="60"/>
      <c r="K169" s="146"/>
      <c r="L169" s="146"/>
      <c r="M169" s="146"/>
      <c r="N169" s="146"/>
      <c r="O169" s="146"/>
      <c r="P169" s="146"/>
      <c r="Q169" s="146"/>
      <c r="R169" s="146"/>
      <c r="S169" s="146"/>
    </row>
    <row r="170" spans="1:19" x14ac:dyDescent="0.2">
      <c r="A170" s="62" t="s">
        <v>180</v>
      </c>
      <c r="B170" s="62" t="s">
        <v>177</v>
      </c>
      <c r="C170" s="62" t="s">
        <v>178</v>
      </c>
      <c r="D170" s="62" t="s">
        <v>234</v>
      </c>
      <c r="E170" s="62" t="s">
        <v>235</v>
      </c>
      <c r="F170" s="62" t="s">
        <v>236</v>
      </c>
      <c r="G170" s="62" t="s">
        <v>299</v>
      </c>
      <c r="H170" s="62" t="s">
        <v>300</v>
      </c>
      <c r="K170" s="146"/>
      <c r="L170" s="146"/>
      <c r="M170" s="146"/>
      <c r="N170" s="146"/>
      <c r="O170" s="146"/>
      <c r="P170" s="146"/>
      <c r="Q170" s="146"/>
      <c r="R170" s="146"/>
      <c r="S170" s="146"/>
    </row>
    <row r="171" spans="1:19" x14ac:dyDescent="0.2">
      <c r="A171" s="181">
        <v>2110</v>
      </c>
      <c r="B171" s="182" t="s">
        <v>301</v>
      </c>
      <c r="C171" s="183">
        <f>+C172+C173+C189+C190+C191+C192+C193+C202+C203</f>
        <v>3785067.17</v>
      </c>
      <c r="D171" s="183">
        <f>+D172+D173+D189+D190+D191+D192+D193+D202+D203</f>
        <v>3785067.17</v>
      </c>
      <c r="E171" s="183">
        <f>+E172+E173+E189+E190+E191+E192+E193+E202+E203</f>
        <v>0</v>
      </c>
      <c r="F171" s="183">
        <f>+F172+F173+F189+F190+F191+F192+F193+F202+F203</f>
        <v>0</v>
      </c>
      <c r="G171" s="183">
        <f>+G172+G173+G189+G190+G191+G192+G193+G202+G203</f>
        <v>0</v>
      </c>
      <c r="H171" s="182"/>
      <c r="K171" s="146"/>
      <c r="L171" s="146"/>
      <c r="M171" s="146"/>
      <c r="N171" s="146"/>
      <c r="O171" s="146"/>
      <c r="P171" s="146"/>
      <c r="Q171" s="146"/>
      <c r="R171" s="146"/>
      <c r="S171" s="146"/>
    </row>
    <row r="172" spans="1:19" x14ac:dyDescent="0.2">
      <c r="A172" s="63">
        <v>2111</v>
      </c>
      <c r="B172" s="61" t="s">
        <v>302</v>
      </c>
      <c r="C172" s="65">
        <v>0</v>
      </c>
      <c r="D172" s="65">
        <v>0</v>
      </c>
      <c r="E172" s="65">
        <v>0</v>
      </c>
      <c r="F172" s="65">
        <v>0</v>
      </c>
      <c r="G172" s="65">
        <v>0</v>
      </c>
      <c r="K172" s="146"/>
      <c r="L172" s="146"/>
      <c r="M172" s="146"/>
      <c r="N172" s="146"/>
      <c r="O172" s="146"/>
      <c r="P172" s="146"/>
      <c r="Q172" s="146"/>
      <c r="R172" s="146"/>
      <c r="S172" s="146"/>
    </row>
    <row r="173" spans="1:19" x14ac:dyDescent="0.2">
      <c r="A173" s="181">
        <v>2112</v>
      </c>
      <c r="B173" s="182" t="s">
        <v>303</v>
      </c>
      <c r="C173" s="183">
        <f>SUM(C174:C188)</f>
        <v>3727708.5100000002</v>
      </c>
      <c r="D173" s="183">
        <f>SUM(D174:D188)</f>
        <v>3727708.5100000002</v>
      </c>
      <c r="E173" s="183">
        <f>SUM(E174:E188)</f>
        <v>0</v>
      </c>
      <c r="F173" s="183">
        <f>SUM(F174:F188)</f>
        <v>0</v>
      </c>
      <c r="G173" s="183">
        <f>SUM(G174:G188)</f>
        <v>0</v>
      </c>
      <c r="H173" s="183"/>
      <c r="K173" s="146"/>
      <c r="L173" s="146"/>
      <c r="M173" s="146"/>
      <c r="N173" s="146"/>
      <c r="O173" s="146"/>
      <c r="P173" s="146"/>
      <c r="Q173" s="146"/>
      <c r="R173" s="146"/>
      <c r="S173" s="146"/>
    </row>
    <row r="174" spans="1:19" ht="22.5" x14ac:dyDescent="0.2">
      <c r="A174" s="145" t="s">
        <v>772</v>
      </c>
      <c r="B174" s="146" t="s">
        <v>773</v>
      </c>
      <c r="C174" s="147">
        <v>6254.92</v>
      </c>
      <c r="D174" s="147">
        <v>6254.92</v>
      </c>
      <c r="E174" s="147"/>
      <c r="F174" s="147"/>
      <c r="G174" s="147"/>
      <c r="H174" s="149" t="s">
        <v>788</v>
      </c>
      <c r="K174" s="146"/>
      <c r="L174" s="146"/>
      <c r="M174" s="146"/>
      <c r="N174" s="146"/>
      <c r="O174" s="146"/>
      <c r="P174" s="146"/>
      <c r="Q174" s="146"/>
      <c r="R174" s="146"/>
      <c r="S174" s="146"/>
    </row>
    <row r="175" spans="1:19" ht="22.5" x14ac:dyDescent="0.2">
      <c r="A175" s="145" t="s">
        <v>872</v>
      </c>
      <c r="B175" s="146" t="s">
        <v>873</v>
      </c>
      <c r="C175" s="147">
        <v>80749.919999999998</v>
      </c>
      <c r="D175" s="147">
        <v>80749.919999999998</v>
      </c>
      <c r="E175" s="147"/>
      <c r="F175" s="147"/>
      <c r="G175" s="147"/>
      <c r="H175" s="149" t="s">
        <v>788</v>
      </c>
      <c r="K175" s="146"/>
      <c r="L175" s="146"/>
      <c r="M175" s="146"/>
      <c r="N175" s="146"/>
      <c r="O175" s="146"/>
      <c r="P175" s="146"/>
      <c r="Q175" s="146"/>
      <c r="R175" s="146"/>
      <c r="S175" s="146"/>
    </row>
    <row r="176" spans="1:19" ht="22.5" x14ac:dyDescent="0.2">
      <c r="A176" s="145" t="s">
        <v>774</v>
      </c>
      <c r="B176" s="146" t="s">
        <v>775</v>
      </c>
      <c r="C176" s="147">
        <v>26763.93</v>
      </c>
      <c r="D176" s="147">
        <v>26763.93</v>
      </c>
      <c r="E176" s="147"/>
      <c r="F176" s="147"/>
      <c r="G176" s="147"/>
      <c r="H176" s="149" t="s">
        <v>788</v>
      </c>
      <c r="K176" s="146"/>
      <c r="L176" s="146"/>
      <c r="M176" s="146"/>
      <c r="N176" s="146"/>
      <c r="O176" s="146"/>
      <c r="P176" s="146"/>
      <c r="Q176" s="146"/>
      <c r="R176" s="146"/>
      <c r="S176" s="146"/>
    </row>
    <row r="177" spans="1:19" ht="22.5" x14ac:dyDescent="0.2">
      <c r="A177" s="145" t="s">
        <v>776</v>
      </c>
      <c r="B177" s="146" t="s">
        <v>777</v>
      </c>
      <c r="C177" s="147">
        <v>70242</v>
      </c>
      <c r="D177" s="147">
        <v>70242</v>
      </c>
      <c r="E177" s="147"/>
      <c r="F177" s="147"/>
      <c r="G177" s="147"/>
      <c r="H177" s="149" t="s">
        <v>788</v>
      </c>
      <c r="K177" s="146"/>
      <c r="L177" s="146"/>
      <c r="M177" s="146"/>
      <c r="N177" s="146"/>
      <c r="O177" s="146"/>
      <c r="P177" s="146"/>
      <c r="Q177" s="146"/>
      <c r="R177" s="146"/>
      <c r="S177" s="146"/>
    </row>
    <row r="178" spans="1:19" ht="22.5" x14ac:dyDescent="0.2">
      <c r="A178" s="145" t="s">
        <v>778</v>
      </c>
      <c r="B178" s="146" t="s">
        <v>779</v>
      </c>
      <c r="C178" s="147">
        <v>19094</v>
      </c>
      <c r="D178" s="147">
        <v>19094</v>
      </c>
      <c r="E178" s="147"/>
      <c r="F178" s="147"/>
      <c r="G178" s="147"/>
      <c r="H178" s="149" t="s">
        <v>788</v>
      </c>
      <c r="K178" s="146"/>
      <c r="L178" s="146"/>
      <c r="M178" s="146"/>
      <c r="N178" s="146"/>
      <c r="O178" s="146"/>
      <c r="P178" s="146"/>
      <c r="Q178" s="146"/>
      <c r="R178" s="146"/>
      <c r="S178" s="146"/>
    </row>
    <row r="179" spans="1:19" ht="22.5" x14ac:dyDescent="0.2">
      <c r="A179" s="145" t="s">
        <v>780</v>
      </c>
      <c r="B179" s="146" t="s">
        <v>781</v>
      </c>
      <c r="C179" s="147">
        <v>96084.14</v>
      </c>
      <c r="D179" s="147">
        <v>96084.14</v>
      </c>
      <c r="E179" s="147"/>
      <c r="F179" s="147"/>
      <c r="G179" s="147"/>
      <c r="H179" s="149" t="s">
        <v>788</v>
      </c>
      <c r="K179" s="146"/>
      <c r="L179" s="146"/>
      <c r="M179" s="146"/>
      <c r="N179" s="146"/>
      <c r="O179" s="146"/>
      <c r="P179" s="146"/>
      <c r="Q179" s="146"/>
      <c r="R179" s="146"/>
      <c r="S179" s="146"/>
    </row>
    <row r="180" spans="1:19" ht="22.5" x14ac:dyDescent="0.2">
      <c r="A180" s="145" t="s">
        <v>782</v>
      </c>
      <c r="B180" s="146" t="s">
        <v>783</v>
      </c>
      <c r="C180" s="147">
        <v>9098</v>
      </c>
      <c r="D180" s="147">
        <v>9098</v>
      </c>
      <c r="E180" s="147"/>
      <c r="F180" s="147"/>
      <c r="G180" s="147"/>
      <c r="H180" s="149" t="s">
        <v>788</v>
      </c>
      <c r="K180" s="146"/>
      <c r="L180" s="146"/>
      <c r="M180" s="146"/>
      <c r="N180" s="146"/>
      <c r="O180" s="146"/>
      <c r="P180" s="146"/>
      <c r="Q180" s="146"/>
      <c r="R180" s="146"/>
      <c r="S180" s="146"/>
    </row>
    <row r="181" spans="1:19" ht="22.5" x14ac:dyDescent="0.2">
      <c r="A181" s="145" t="s">
        <v>784</v>
      </c>
      <c r="B181" s="146" t="s">
        <v>785</v>
      </c>
      <c r="C181" s="147">
        <v>7214.04</v>
      </c>
      <c r="D181" s="147">
        <v>7214.04</v>
      </c>
      <c r="E181" s="147"/>
      <c r="F181" s="147"/>
      <c r="G181" s="147"/>
      <c r="H181" s="149" t="s">
        <v>788</v>
      </c>
      <c r="K181" s="146"/>
      <c r="L181" s="146"/>
      <c r="M181" s="146"/>
      <c r="N181" s="146"/>
      <c r="O181" s="146"/>
      <c r="P181" s="146"/>
      <c r="Q181" s="146"/>
      <c r="R181" s="146"/>
      <c r="S181" s="146"/>
    </row>
    <row r="182" spans="1:19" ht="22.5" x14ac:dyDescent="0.2">
      <c r="A182" s="145" t="s">
        <v>786</v>
      </c>
      <c r="B182" s="146" t="s">
        <v>787</v>
      </c>
      <c r="C182" s="147">
        <v>48488</v>
      </c>
      <c r="D182" s="147">
        <v>48488</v>
      </c>
      <c r="E182" s="147"/>
      <c r="F182" s="147"/>
      <c r="G182" s="147"/>
      <c r="H182" s="149" t="s">
        <v>788</v>
      </c>
      <c r="K182" s="146"/>
      <c r="L182" s="146"/>
      <c r="M182" s="146"/>
      <c r="N182" s="146"/>
      <c r="O182" s="146"/>
      <c r="P182" s="146"/>
      <c r="Q182" s="146"/>
      <c r="R182" s="146"/>
      <c r="S182" s="146"/>
    </row>
    <row r="183" spans="1:19" ht="22.5" x14ac:dyDescent="0.2">
      <c r="A183" s="145" t="s">
        <v>874</v>
      </c>
      <c r="B183" s="146" t="s">
        <v>875</v>
      </c>
      <c r="C183" s="147">
        <v>987299.99</v>
      </c>
      <c r="D183" s="147">
        <v>987299.99</v>
      </c>
      <c r="E183" s="147"/>
      <c r="F183" s="147"/>
      <c r="G183" s="147"/>
      <c r="H183" s="149" t="s">
        <v>788</v>
      </c>
      <c r="K183" s="146"/>
      <c r="L183" s="146"/>
      <c r="M183" s="146"/>
      <c r="N183" s="146"/>
      <c r="O183" s="146"/>
      <c r="P183" s="146"/>
      <c r="Q183" s="146"/>
      <c r="R183" s="146"/>
      <c r="S183" s="146"/>
    </row>
    <row r="184" spans="1:19" ht="22.5" x14ac:dyDescent="0.2">
      <c r="A184" s="145" t="s">
        <v>876</v>
      </c>
      <c r="B184" s="146" t="s">
        <v>877</v>
      </c>
      <c r="C184" s="147">
        <v>686249.97</v>
      </c>
      <c r="D184" s="147">
        <v>686249.97</v>
      </c>
      <c r="E184" s="147"/>
      <c r="F184" s="147"/>
      <c r="G184" s="147"/>
      <c r="H184" s="149" t="s">
        <v>788</v>
      </c>
      <c r="K184" s="146"/>
      <c r="L184" s="146"/>
      <c r="M184" s="146"/>
      <c r="N184" s="146"/>
      <c r="O184" s="146"/>
      <c r="P184" s="146"/>
      <c r="Q184" s="146"/>
      <c r="R184" s="146"/>
      <c r="S184" s="146"/>
    </row>
    <row r="185" spans="1:19" ht="22.5" x14ac:dyDescent="0.2">
      <c r="A185" s="145" t="s">
        <v>878</v>
      </c>
      <c r="B185" s="146" t="s">
        <v>879</v>
      </c>
      <c r="C185" s="147">
        <v>1531800</v>
      </c>
      <c r="D185" s="147">
        <v>1531800</v>
      </c>
      <c r="E185" s="147"/>
      <c r="F185" s="147"/>
      <c r="G185" s="147"/>
      <c r="H185" s="149" t="s">
        <v>788</v>
      </c>
      <c r="K185" s="146"/>
      <c r="L185" s="146"/>
      <c r="M185" s="146"/>
      <c r="N185" s="146"/>
      <c r="O185" s="146"/>
      <c r="P185" s="146"/>
      <c r="Q185" s="146"/>
      <c r="R185" s="146"/>
      <c r="S185" s="146"/>
    </row>
    <row r="186" spans="1:19" ht="22.5" x14ac:dyDescent="0.2">
      <c r="A186" s="145" t="s">
        <v>880</v>
      </c>
      <c r="B186" s="146" t="s">
        <v>881</v>
      </c>
      <c r="C186" s="147">
        <v>119969.61</v>
      </c>
      <c r="D186" s="147">
        <v>119969.61</v>
      </c>
      <c r="E186" s="147"/>
      <c r="F186" s="147"/>
      <c r="G186" s="147"/>
      <c r="H186" s="149" t="s">
        <v>788</v>
      </c>
      <c r="K186" s="146"/>
      <c r="L186" s="146"/>
      <c r="M186" s="146"/>
      <c r="N186" s="146"/>
      <c r="O186" s="146"/>
      <c r="P186" s="146"/>
      <c r="Q186" s="146"/>
      <c r="R186" s="146"/>
      <c r="S186" s="146"/>
    </row>
    <row r="187" spans="1:19" ht="22.5" x14ac:dyDescent="0.2">
      <c r="A187" s="145" t="s">
        <v>882</v>
      </c>
      <c r="B187" s="146" t="s">
        <v>883</v>
      </c>
      <c r="C187" s="147">
        <v>36000</v>
      </c>
      <c r="D187" s="147">
        <v>36000</v>
      </c>
      <c r="E187" s="147"/>
      <c r="F187" s="147"/>
      <c r="G187" s="147"/>
      <c r="H187" s="149" t="s">
        <v>788</v>
      </c>
      <c r="K187" s="146"/>
      <c r="L187" s="146"/>
      <c r="M187" s="146"/>
      <c r="N187" s="146"/>
      <c r="O187" s="146"/>
      <c r="P187" s="146"/>
      <c r="Q187" s="146"/>
      <c r="R187" s="146"/>
      <c r="S187" s="146"/>
    </row>
    <row r="188" spans="1:19" ht="22.5" x14ac:dyDescent="0.2">
      <c r="A188" s="145" t="s">
        <v>884</v>
      </c>
      <c r="B188" s="146" t="s">
        <v>885</v>
      </c>
      <c r="C188" s="147">
        <v>2399.9899999999998</v>
      </c>
      <c r="D188" s="147">
        <v>2399.9899999999998</v>
      </c>
      <c r="E188" s="147"/>
      <c r="F188" s="147"/>
      <c r="G188" s="147"/>
      <c r="H188" s="149" t="s">
        <v>788</v>
      </c>
      <c r="K188" s="146"/>
      <c r="L188" s="146"/>
      <c r="M188" s="146"/>
      <c r="N188" s="146"/>
      <c r="O188" s="146"/>
      <c r="P188" s="146"/>
      <c r="Q188" s="146"/>
      <c r="R188" s="146"/>
      <c r="S188" s="146"/>
    </row>
    <row r="189" spans="1:19" x14ac:dyDescent="0.2">
      <c r="A189" s="63">
        <v>2113</v>
      </c>
      <c r="B189" s="61" t="s">
        <v>304</v>
      </c>
      <c r="C189" s="65">
        <v>0</v>
      </c>
      <c r="D189" s="65">
        <v>0</v>
      </c>
      <c r="E189" s="65">
        <v>0</v>
      </c>
      <c r="F189" s="65">
        <v>0</v>
      </c>
      <c r="G189" s="65">
        <v>0</v>
      </c>
    </row>
    <row r="190" spans="1:19" x14ac:dyDescent="0.2">
      <c r="A190" s="63">
        <v>2114</v>
      </c>
      <c r="B190" s="61" t="s">
        <v>305</v>
      </c>
      <c r="C190" s="65">
        <v>0</v>
      </c>
      <c r="D190" s="65">
        <v>0</v>
      </c>
      <c r="E190" s="65">
        <v>0</v>
      </c>
      <c r="F190" s="65">
        <v>0</v>
      </c>
      <c r="G190" s="65">
        <v>0</v>
      </c>
    </row>
    <row r="191" spans="1:19" x14ac:dyDescent="0.2">
      <c r="A191" s="63">
        <v>2115</v>
      </c>
      <c r="B191" s="61" t="s">
        <v>306</v>
      </c>
      <c r="C191" s="65">
        <v>0</v>
      </c>
      <c r="D191" s="65">
        <v>0</v>
      </c>
      <c r="E191" s="65">
        <v>0</v>
      </c>
      <c r="F191" s="65">
        <v>0</v>
      </c>
      <c r="G191" s="65">
        <v>0</v>
      </c>
    </row>
    <row r="192" spans="1:19" x14ac:dyDescent="0.2">
      <c r="A192" s="63">
        <v>2116</v>
      </c>
      <c r="B192" s="61" t="s">
        <v>307</v>
      </c>
      <c r="C192" s="65">
        <v>0</v>
      </c>
      <c r="D192" s="65">
        <v>0</v>
      </c>
      <c r="E192" s="65">
        <v>0</v>
      </c>
      <c r="F192" s="65">
        <v>0</v>
      </c>
      <c r="G192" s="65">
        <v>0</v>
      </c>
    </row>
    <row r="193" spans="1:8" x14ac:dyDescent="0.2">
      <c r="A193" s="181">
        <v>2117</v>
      </c>
      <c r="B193" s="182" t="s">
        <v>308</v>
      </c>
      <c r="C193" s="183">
        <f>+C194+C198+C200</f>
        <v>56319.03</v>
      </c>
      <c r="D193" s="183">
        <f t="shared" ref="D193:G193" si="8">+D194+D198+D200</f>
        <v>56319.03</v>
      </c>
      <c r="E193" s="183">
        <f t="shared" si="8"/>
        <v>0</v>
      </c>
      <c r="F193" s="183">
        <f t="shared" si="8"/>
        <v>0</v>
      </c>
      <c r="G193" s="183">
        <f t="shared" si="8"/>
        <v>0</v>
      </c>
    </row>
    <row r="194" spans="1:8" x14ac:dyDescent="0.2">
      <c r="A194" s="181" t="s">
        <v>803</v>
      </c>
      <c r="B194" s="182" t="s">
        <v>804</v>
      </c>
      <c r="C194" s="183">
        <f>SUM(C195:C197)</f>
        <v>27258.42</v>
      </c>
      <c r="D194" s="183">
        <f t="shared" ref="D194:G194" si="9">SUM(D195:D197)</f>
        <v>27258.42</v>
      </c>
      <c r="E194" s="183">
        <f t="shared" si="9"/>
        <v>0</v>
      </c>
      <c r="F194" s="183">
        <f t="shared" si="9"/>
        <v>0</v>
      </c>
      <c r="G194" s="183">
        <f t="shared" si="9"/>
        <v>0</v>
      </c>
    </row>
    <row r="195" spans="1:8" ht="22.5" x14ac:dyDescent="0.2">
      <c r="A195" s="63" t="s">
        <v>789</v>
      </c>
      <c r="B195" s="61" t="s">
        <v>790</v>
      </c>
      <c r="C195" s="65">
        <v>22731.279999999999</v>
      </c>
      <c r="D195" s="65">
        <v>22731.279999999999</v>
      </c>
      <c r="E195" s="65">
        <v>0</v>
      </c>
      <c r="F195" s="65">
        <v>0</v>
      </c>
      <c r="G195" s="65">
        <v>0</v>
      </c>
      <c r="H195" s="149" t="s">
        <v>788</v>
      </c>
    </row>
    <row r="196" spans="1:8" ht="22.5" x14ac:dyDescent="0.2">
      <c r="A196" s="63" t="s">
        <v>791</v>
      </c>
      <c r="B196" s="61" t="s">
        <v>792</v>
      </c>
      <c r="C196" s="65">
        <v>3335.68</v>
      </c>
      <c r="D196" s="65">
        <v>3335.68</v>
      </c>
      <c r="E196" s="65">
        <v>0</v>
      </c>
      <c r="F196" s="65">
        <v>0</v>
      </c>
      <c r="G196" s="65">
        <v>0</v>
      </c>
      <c r="H196" s="149" t="s">
        <v>788</v>
      </c>
    </row>
    <row r="197" spans="1:8" ht="22.5" x14ac:dyDescent="0.2">
      <c r="A197" s="63" t="s">
        <v>793</v>
      </c>
      <c r="B197" s="61" t="s">
        <v>794</v>
      </c>
      <c r="C197" s="65">
        <v>1191.46</v>
      </c>
      <c r="D197" s="65">
        <v>1191.46</v>
      </c>
      <c r="E197" s="65">
        <v>0</v>
      </c>
      <c r="F197" s="65">
        <v>0</v>
      </c>
      <c r="G197" s="65">
        <v>0</v>
      </c>
      <c r="H197" s="149" t="s">
        <v>788</v>
      </c>
    </row>
    <row r="198" spans="1:8" x14ac:dyDescent="0.2">
      <c r="A198" s="181" t="s">
        <v>795</v>
      </c>
      <c r="B198" s="182" t="s">
        <v>796</v>
      </c>
      <c r="C198" s="183">
        <f>SUM(C199)</f>
        <v>7876.07</v>
      </c>
      <c r="D198" s="183">
        <f t="shared" ref="D198:G198" si="10">SUM(D199)</f>
        <v>7876.07</v>
      </c>
      <c r="E198" s="183">
        <f t="shared" si="10"/>
        <v>0</v>
      </c>
      <c r="F198" s="183">
        <f t="shared" si="10"/>
        <v>0</v>
      </c>
      <c r="G198" s="183">
        <f t="shared" si="10"/>
        <v>0</v>
      </c>
    </row>
    <row r="199" spans="1:8" ht="22.5" x14ac:dyDescent="0.2">
      <c r="A199" s="63" t="s">
        <v>797</v>
      </c>
      <c r="B199" s="61" t="s">
        <v>798</v>
      </c>
      <c r="C199" s="65">
        <v>7876.07</v>
      </c>
      <c r="D199" s="65">
        <v>7876.07</v>
      </c>
      <c r="E199" s="65">
        <v>0</v>
      </c>
      <c r="F199" s="65">
        <v>0</v>
      </c>
      <c r="G199" s="65">
        <v>0</v>
      </c>
      <c r="H199" s="149" t="s">
        <v>788</v>
      </c>
    </row>
    <row r="200" spans="1:8" x14ac:dyDescent="0.2">
      <c r="A200" s="181" t="s">
        <v>799</v>
      </c>
      <c r="B200" s="182" t="s">
        <v>800</v>
      </c>
      <c r="C200" s="183">
        <f>SUM(C201)</f>
        <v>21184.54</v>
      </c>
      <c r="D200" s="183">
        <f t="shared" ref="D200:G200" si="11">SUM(D201)</f>
        <v>21184.54</v>
      </c>
      <c r="E200" s="183">
        <f t="shared" si="11"/>
        <v>0</v>
      </c>
      <c r="F200" s="183">
        <f t="shared" si="11"/>
        <v>0</v>
      </c>
      <c r="G200" s="183">
        <f t="shared" si="11"/>
        <v>0</v>
      </c>
    </row>
    <row r="201" spans="1:8" x14ac:dyDescent="0.2">
      <c r="A201" s="63" t="s">
        <v>801</v>
      </c>
      <c r="B201" s="61" t="s">
        <v>802</v>
      </c>
      <c r="C201" s="65">
        <v>21184.54</v>
      </c>
      <c r="D201" s="65">
        <v>21184.54</v>
      </c>
      <c r="E201" s="65">
        <v>0</v>
      </c>
      <c r="F201" s="65">
        <v>0</v>
      </c>
      <c r="G201" s="65">
        <v>0</v>
      </c>
    </row>
    <row r="202" spans="1:8" ht="22.5" x14ac:dyDescent="0.2">
      <c r="A202" s="63">
        <v>2118</v>
      </c>
      <c r="B202" s="61" t="s">
        <v>309</v>
      </c>
      <c r="C202" s="65">
        <v>0</v>
      </c>
      <c r="D202" s="65">
        <v>0</v>
      </c>
      <c r="E202" s="65">
        <v>0</v>
      </c>
      <c r="F202" s="65">
        <v>0</v>
      </c>
      <c r="G202" s="65">
        <v>0</v>
      </c>
      <c r="H202" s="149" t="s">
        <v>788</v>
      </c>
    </row>
    <row r="203" spans="1:8" x14ac:dyDescent="0.2">
      <c r="A203" s="181">
        <v>2119</v>
      </c>
      <c r="B203" s="182" t="s">
        <v>310</v>
      </c>
      <c r="C203" s="183">
        <f>+C204</f>
        <v>1039.6300000000001</v>
      </c>
      <c r="D203" s="183">
        <f t="shared" ref="D203:G203" si="12">+D204</f>
        <v>1039.6300000000001</v>
      </c>
      <c r="E203" s="183">
        <f t="shared" si="12"/>
        <v>0</v>
      </c>
      <c r="F203" s="183">
        <f t="shared" si="12"/>
        <v>0</v>
      </c>
      <c r="G203" s="183">
        <f t="shared" si="12"/>
        <v>0</v>
      </c>
      <c r="H203" s="149"/>
    </row>
    <row r="204" spans="1:8" ht="22.5" x14ac:dyDescent="0.2">
      <c r="A204" s="181" t="s">
        <v>856</v>
      </c>
      <c r="B204" s="182" t="s">
        <v>857</v>
      </c>
      <c r="C204" s="183">
        <f>SUM(C205:C207)</f>
        <v>1039.6300000000001</v>
      </c>
      <c r="D204" s="183">
        <f t="shared" ref="D204:G204" si="13">SUM(D205:D207)</f>
        <v>1039.6300000000001</v>
      </c>
      <c r="E204" s="183">
        <f t="shared" si="13"/>
        <v>0</v>
      </c>
      <c r="F204" s="183">
        <f t="shared" si="13"/>
        <v>0</v>
      </c>
      <c r="G204" s="183">
        <f t="shared" si="13"/>
        <v>0</v>
      </c>
      <c r="H204" s="149" t="s">
        <v>788</v>
      </c>
    </row>
    <row r="205" spans="1:8" ht="22.5" x14ac:dyDescent="0.2">
      <c r="A205" s="63" t="s">
        <v>858</v>
      </c>
      <c r="B205" s="61" t="s">
        <v>847</v>
      </c>
      <c r="C205" s="65">
        <v>34.729999999999997</v>
      </c>
      <c r="D205" s="65">
        <v>34.729999999999997</v>
      </c>
      <c r="E205" s="65">
        <v>0</v>
      </c>
      <c r="F205" s="65">
        <v>0</v>
      </c>
      <c r="G205" s="65">
        <v>0</v>
      </c>
      <c r="H205" s="149" t="s">
        <v>788</v>
      </c>
    </row>
    <row r="206" spans="1:8" x14ac:dyDescent="0.2">
      <c r="A206" s="63" t="s">
        <v>859</v>
      </c>
      <c r="B206" s="61" t="s">
        <v>860</v>
      </c>
      <c r="C206" s="65">
        <v>-0.1</v>
      </c>
      <c r="D206" s="65">
        <v>-0.1</v>
      </c>
      <c r="E206" s="65"/>
      <c r="F206" s="65"/>
      <c r="G206" s="65"/>
      <c r="H206" s="149"/>
    </row>
    <row r="207" spans="1:8" ht="22.5" x14ac:dyDescent="0.2">
      <c r="A207" s="63" t="s">
        <v>886</v>
      </c>
      <c r="B207" s="61" t="s">
        <v>887</v>
      </c>
      <c r="C207" s="65">
        <v>1005</v>
      </c>
      <c r="D207" s="65">
        <v>1005</v>
      </c>
      <c r="E207" s="65">
        <v>0</v>
      </c>
      <c r="F207" s="65">
        <v>0</v>
      </c>
      <c r="G207" s="65">
        <v>0</v>
      </c>
      <c r="H207" s="149" t="s">
        <v>788</v>
      </c>
    </row>
    <row r="208" spans="1:8" x14ac:dyDescent="0.2">
      <c r="A208" s="63">
        <v>2120</v>
      </c>
      <c r="B208" s="61" t="s">
        <v>311</v>
      </c>
      <c r="C208" s="65">
        <v>0</v>
      </c>
      <c r="D208" s="65">
        <v>0</v>
      </c>
      <c r="E208" s="65">
        <v>0</v>
      </c>
      <c r="F208" s="65">
        <v>0</v>
      </c>
      <c r="G208" s="65">
        <v>0</v>
      </c>
      <c r="H208" s="149"/>
    </row>
    <row r="209" spans="1:9" x14ac:dyDescent="0.2">
      <c r="A209" s="63">
        <v>2121</v>
      </c>
      <c r="B209" s="61" t="s">
        <v>312</v>
      </c>
      <c r="C209" s="65">
        <v>0</v>
      </c>
      <c r="D209" s="65">
        <v>0</v>
      </c>
      <c r="E209" s="65">
        <v>0</v>
      </c>
      <c r="F209" s="65">
        <v>0</v>
      </c>
      <c r="G209" s="65">
        <v>0</v>
      </c>
      <c r="H209" s="149"/>
      <c r="I209" s="65"/>
    </row>
    <row r="210" spans="1:9" x14ac:dyDescent="0.2">
      <c r="A210" s="63">
        <v>2122</v>
      </c>
      <c r="B210" s="61" t="s">
        <v>313</v>
      </c>
      <c r="C210" s="65">
        <v>0</v>
      </c>
      <c r="D210" s="65">
        <v>0</v>
      </c>
      <c r="E210" s="65">
        <v>0</v>
      </c>
      <c r="F210" s="65">
        <v>0</v>
      </c>
      <c r="G210" s="65">
        <v>0</v>
      </c>
      <c r="H210" s="149"/>
    </row>
    <row r="211" spans="1:9" x14ac:dyDescent="0.2">
      <c r="A211" s="63">
        <v>2129</v>
      </c>
      <c r="B211" s="61" t="s">
        <v>314</v>
      </c>
      <c r="C211" s="65">
        <v>0</v>
      </c>
      <c r="D211" s="65">
        <v>0</v>
      </c>
      <c r="E211" s="65">
        <v>0</v>
      </c>
      <c r="F211" s="65">
        <v>0</v>
      </c>
      <c r="G211" s="65">
        <v>0</v>
      </c>
      <c r="H211" s="149"/>
    </row>
    <row r="213" spans="1:9" x14ac:dyDescent="0.2">
      <c r="A213" s="60" t="s">
        <v>636</v>
      </c>
      <c r="B213" s="60"/>
      <c r="C213" s="60"/>
      <c r="D213" s="60"/>
      <c r="E213" s="60"/>
      <c r="F213" s="60"/>
      <c r="G213" s="60"/>
      <c r="H213" s="60"/>
    </row>
    <row r="214" spans="1:9" x14ac:dyDescent="0.2">
      <c r="A214" s="62" t="s">
        <v>180</v>
      </c>
      <c r="B214" s="62" t="s">
        <v>177</v>
      </c>
      <c r="C214" s="62" t="s">
        <v>178</v>
      </c>
      <c r="D214" s="62" t="s">
        <v>181</v>
      </c>
      <c r="E214" s="62" t="s">
        <v>238</v>
      </c>
      <c r="F214" s="62"/>
      <c r="G214" s="62"/>
      <c r="H214" s="62"/>
    </row>
    <row r="215" spans="1:9" x14ac:dyDescent="0.2">
      <c r="A215" s="63">
        <v>2160</v>
      </c>
      <c r="B215" s="61" t="s">
        <v>315</v>
      </c>
      <c r="C215" s="65">
        <v>0</v>
      </c>
    </row>
    <row r="216" spans="1:9" x14ac:dyDescent="0.2">
      <c r="A216" s="63">
        <v>2161</v>
      </c>
      <c r="B216" s="61" t="s">
        <v>316</v>
      </c>
      <c r="C216" s="65">
        <v>0</v>
      </c>
    </row>
    <row r="217" spans="1:9" x14ac:dyDescent="0.2">
      <c r="A217" s="63">
        <v>2162</v>
      </c>
      <c r="B217" s="61" t="s">
        <v>317</v>
      </c>
      <c r="C217" s="65">
        <v>0</v>
      </c>
    </row>
    <row r="218" spans="1:9" x14ac:dyDescent="0.2">
      <c r="A218" s="63">
        <v>2163</v>
      </c>
      <c r="B218" s="61" t="s">
        <v>318</v>
      </c>
      <c r="C218" s="65">
        <v>0</v>
      </c>
    </row>
    <row r="219" spans="1:9" x14ac:dyDescent="0.2">
      <c r="A219" s="63">
        <v>2164</v>
      </c>
      <c r="B219" s="61" t="s">
        <v>319</v>
      </c>
      <c r="C219" s="65">
        <v>0</v>
      </c>
    </row>
    <row r="220" spans="1:9" x14ac:dyDescent="0.2">
      <c r="A220" s="63">
        <v>2165</v>
      </c>
      <c r="B220" s="61" t="s">
        <v>320</v>
      </c>
      <c r="C220" s="65">
        <v>0</v>
      </c>
    </row>
    <row r="221" spans="1:9" x14ac:dyDescent="0.2">
      <c r="A221" s="63">
        <v>2166</v>
      </c>
      <c r="B221" s="61" t="s">
        <v>321</v>
      </c>
      <c r="C221" s="65">
        <v>0</v>
      </c>
    </row>
    <row r="222" spans="1:9" x14ac:dyDescent="0.2">
      <c r="A222" s="63">
        <v>2250</v>
      </c>
      <c r="B222" s="61" t="s">
        <v>322</v>
      </c>
      <c r="C222" s="65">
        <v>0</v>
      </c>
    </row>
    <row r="223" spans="1:9" x14ac:dyDescent="0.2">
      <c r="A223" s="63">
        <v>2251</v>
      </c>
      <c r="B223" s="61" t="s">
        <v>323</v>
      </c>
      <c r="C223" s="65">
        <v>0</v>
      </c>
    </row>
    <row r="224" spans="1:9" x14ac:dyDescent="0.2">
      <c r="A224" s="63">
        <v>2252</v>
      </c>
      <c r="B224" s="61" t="s">
        <v>324</v>
      </c>
      <c r="C224" s="65">
        <v>0</v>
      </c>
    </row>
    <row r="225" spans="1:8" x14ac:dyDescent="0.2">
      <c r="A225" s="63">
        <v>2253</v>
      </c>
      <c r="B225" s="61" t="s">
        <v>325</v>
      </c>
      <c r="C225" s="65">
        <v>0</v>
      </c>
    </row>
    <row r="226" spans="1:8" x14ac:dyDescent="0.2">
      <c r="A226" s="63">
        <v>2254</v>
      </c>
      <c r="B226" s="61" t="s">
        <v>326</v>
      </c>
      <c r="C226" s="65">
        <v>0</v>
      </c>
    </row>
    <row r="227" spans="1:8" x14ac:dyDescent="0.2">
      <c r="A227" s="63">
        <v>2255</v>
      </c>
      <c r="B227" s="61" t="s">
        <v>327</v>
      </c>
      <c r="C227" s="65">
        <v>0</v>
      </c>
    </row>
    <row r="228" spans="1:8" x14ac:dyDescent="0.2">
      <c r="A228" s="63">
        <v>2256</v>
      </c>
      <c r="B228" s="61" t="s">
        <v>328</v>
      </c>
      <c r="C228" s="65">
        <v>0</v>
      </c>
    </row>
    <row r="230" spans="1:8" x14ac:dyDescent="0.2">
      <c r="A230" s="60" t="s">
        <v>637</v>
      </c>
      <c r="B230" s="60"/>
      <c r="C230" s="60"/>
      <c r="D230" s="60"/>
      <c r="E230" s="60"/>
      <c r="F230" s="60"/>
      <c r="G230" s="60"/>
      <c r="H230" s="60"/>
    </row>
    <row r="231" spans="1:8" x14ac:dyDescent="0.2">
      <c r="A231" s="64" t="s">
        <v>180</v>
      </c>
      <c r="B231" s="64" t="s">
        <v>177</v>
      </c>
      <c r="C231" s="64" t="s">
        <v>178</v>
      </c>
      <c r="D231" s="64" t="s">
        <v>181</v>
      </c>
      <c r="E231" s="64" t="s">
        <v>238</v>
      </c>
      <c r="F231" s="64"/>
      <c r="G231" s="64"/>
      <c r="H231" s="64"/>
    </row>
    <row r="232" spans="1:8" x14ac:dyDescent="0.2">
      <c r="A232" s="63">
        <v>2159</v>
      </c>
      <c r="B232" s="61" t="s">
        <v>329</v>
      </c>
      <c r="C232" s="65">
        <v>0</v>
      </c>
    </row>
    <row r="233" spans="1:8" x14ac:dyDescent="0.2">
      <c r="A233" s="63">
        <v>2199</v>
      </c>
      <c r="B233" s="61" t="s">
        <v>330</v>
      </c>
      <c r="C233" s="65">
        <v>0</v>
      </c>
    </row>
    <row r="234" spans="1:8" x14ac:dyDescent="0.2">
      <c r="A234" s="63">
        <v>2240</v>
      </c>
      <c r="B234" s="61" t="s">
        <v>331</v>
      </c>
      <c r="C234" s="65">
        <v>0</v>
      </c>
    </row>
    <row r="235" spans="1:8" x14ac:dyDescent="0.2">
      <c r="A235" s="63">
        <v>2241</v>
      </c>
      <c r="B235" s="61" t="s">
        <v>332</v>
      </c>
      <c r="C235" s="65">
        <v>0</v>
      </c>
    </row>
    <row r="236" spans="1:8" x14ac:dyDescent="0.2">
      <c r="A236" s="63">
        <v>2242</v>
      </c>
      <c r="B236" s="61" t="s">
        <v>333</v>
      </c>
      <c r="C236" s="65">
        <v>0</v>
      </c>
    </row>
    <row r="237" spans="1:8" x14ac:dyDescent="0.2">
      <c r="A237" s="63">
        <v>2249</v>
      </c>
      <c r="B237" s="61" t="s">
        <v>334</v>
      </c>
      <c r="C237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E222"/>
  <sheetViews>
    <sheetView zoomScaleNormal="100" workbookViewId="0">
      <selection activeCell="C101" sqref="C101"/>
    </sheetView>
  </sheetViews>
  <sheetFormatPr baseColWidth="10" defaultColWidth="9.140625" defaultRowHeight="11.25" x14ac:dyDescent="0.2"/>
  <cols>
    <col min="1" max="1" width="18.85546875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7" customFormat="1" ht="18.95" customHeight="1" x14ac:dyDescent="0.25">
      <c r="A1" s="202" t="str">
        <f>ESF!A1</f>
        <v>ACADEMIA METROPOLITANA DE SEGURIDAD PÚBLICA DE LEÓN, GUANAJUATO.</v>
      </c>
      <c r="B1" s="202"/>
      <c r="C1" s="202"/>
      <c r="D1" s="55" t="s">
        <v>223</v>
      </c>
      <c r="E1" s="66">
        <f>'Notas a los Edos Financieros'!E1</f>
        <v>2019</v>
      </c>
    </row>
    <row r="2" spans="1:5" s="57" customFormat="1" ht="18.95" customHeight="1" x14ac:dyDescent="0.25">
      <c r="A2" s="202" t="s">
        <v>335</v>
      </c>
      <c r="B2" s="202"/>
      <c r="C2" s="202"/>
      <c r="D2" s="55" t="s">
        <v>225</v>
      </c>
      <c r="E2" s="66" t="str">
        <f>'Notas a los Edos Financieros'!E2</f>
        <v>Trimestral</v>
      </c>
    </row>
    <row r="3" spans="1:5" s="57" customFormat="1" ht="18.95" customHeight="1" x14ac:dyDescent="0.25">
      <c r="A3" s="202" t="str">
        <f>ESF!A3</f>
        <v>Correspondiente del 01 de Enero al 31 de Diciembre de 2019</v>
      </c>
      <c r="B3" s="202"/>
      <c r="C3" s="202"/>
      <c r="D3" s="55" t="s">
        <v>227</v>
      </c>
      <c r="E3" s="66">
        <f>'Notas a los Edos Financieros'!E3</f>
        <v>1</v>
      </c>
    </row>
    <row r="4" spans="1:5" x14ac:dyDescent="0.2">
      <c r="A4" s="59" t="s">
        <v>228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167">
        <v>4100</v>
      </c>
      <c r="B8" s="189" t="s">
        <v>337</v>
      </c>
      <c r="C8" s="190">
        <f>+C9+C19+C25+C28+C34+C37+C46</f>
        <v>84910355.829999998</v>
      </c>
      <c r="D8" s="90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0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88"/>
    </row>
    <row r="28" spans="1:5" x14ac:dyDescent="0.2">
      <c r="A28" s="89">
        <v>4140</v>
      </c>
      <c r="B28" s="90" t="s">
        <v>354</v>
      </c>
      <c r="C28" s="93">
        <v>0</v>
      </c>
      <c r="D28" s="90"/>
      <c r="E28" s="88"/>
    </row>
    <row r="29" spans="1:5" x14ac:dyDescent="0.2">
      <c r="A29" s="89">
        <v>4141</v>
      </c>
      <c r="B29" s="90" t="s">
        <v>355</v>
      </c>
      <c r="C29" s="93">
        <v>0</v>
      </c>
      <c r="D29" s="90"/>
      <c r="E29" s="88"/>
    </row>
    <row r="30" spans="1:5" x14ac:dyDescent="0.2">
      <c r="A30" s="89">
        <v>4143</v>
      </c>
      <c r="B30" s="90" t="s">
        <v>356</v>
      </c>
      <c r="C30" s="93">
        <v>0</v>
      </c>
      <c r="D30" s="90"/>
      <c r="E30" s="88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88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88"/>
    </row>
    <row r="33" spans="1:5" x14ac:dyDescent="0.2">
      <c r="A33" s="89">
        <v>4149</v>
      </c>
      <c r="B33" s="90" t="s">
        <v>358</v>
      </c>
      <c r="C33" s="93">
        <v>0</v>
      </c>
      <c r="D33" s="90"/>
      <c r="E33" s="88"/>
    </row>
    <row r="34" spans="1:5" x14ac:dyDescent="0.2">
      <c r="A34" s="89">
        <v>4150</v>
      </c>
      <c r="B34" s="90" t="s">
        <v>538</v>
      </c>
      <c r="C34" s="93">
        <v>0</v>
      </c>
      <c r="D34" s="90"/>
      <c r="E34" s="88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88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88"/>
    </row>
    <row r="37" spans="1:5" x14ac:dyDescent="0.2">
      <c r="A37" s="167">
        <v>4160</v>
      </c>
      <c r="B37" s="189" t="s">
        <v>540</v>
      </c>
      <c r="C37" s="190">
        <f>+C38+C39+C40+C41+C42+C43+C44+C45</f>
        <v>84910355.829999998</v>
      </c>
      <c r="D37" s="90"/>
      <c r="E37" s="88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88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88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88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88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88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88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84910355.829999998</v>
      </c>
      <c r="D45" s="90" t="s">
        <v>805</v>
      </c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0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0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168">
        <v>4300</v>
      </c>
      <c r="B73" s="189" t="s">
        <v>374</v>
      </c>
      <c r="C73" s="190">
        <f>+C74+C79+C85+C87+C89</f>
        <v>118186.77</v>
      </c>
      <c r="D73" s="90"/>
      <c r="E73" s="90"/>
    </row>
    <row r="74" spans="1:5" x14ac:dyDescent="0.2">
      <c r="A74" s="168">
        <v>4310</v>
      </c>
      <c r="B74" s="189" t="s">
        <v>375</v>
      </c>
      <c r="C74" s="190">
        <f>SUM(C75+C77)</f>
        <v>118186.77</v>
      </c>
      <c r="D74" s="90"/>
      <c r="E74" s="90"/>
    </row>
    <row r="75" spans="1:5" x14ac:dyDescent="0.2">
      <c r="A75" s="168">
        <v>4311</v>
      </c>
      <c r="B75" s="189" t="s">
        <v>556</v>
      </c>
      <c r="C75" s="190">
        <f>SUM(C76)</f>
        <v>1150.05</v>
      </c>
      <c r="D75" s="90"/>
      <c r="E75" s="90"/>
    </row>
    <row r="76" spans="1:5" x14ac:dyDescent="0.2">
      <c r="A76" s="92" t="s">
        <v>806</v>
      </c>
      <c r="B76" s="90" t="s">
        <v>807</v>
      </c>
      <c r="C76" s="93">
        <v>1150.05</v>
      </c>
      <c r="D76" s="90"/>
      <c r="E76" s="90"/>
    </row>
    <row r="77" spans="1:5" x14ac:dyDescent="0.2">
      <c r="A77" s="168">
        <v>4319</v>
      </c>
      <c r="B77" s="189" t="s">
        <v>376</v>
      </c>
      <c r="C77" s="190">
        <f>SUM(C78)</f>
        <v>117036.72</v>
      </c>
      <c r="D77" s="90"/>
      <c r="E77" s="90"/>
    </row>
    <row r="78" spans="1:5" x14ac:dyDescent="0.2">
      <c r="A78" s="92" t="s">
        <v>808</v>
      </c>
      <c r="B78" s="90" t="s">
        <v>809</v>
      </c>
      <c r="C78" s="93">
        <v>117036.72</v>
      </c>
      <c r="D78" s="90"/>
      <c r="E78" s="90"/>
    </row>
    <row r="79" spans="1:5" x14ac:dyDescent="0.2">
      <c r="A79" s="92">
        <v>4320</v>
      </c>
      <c r="B79" s="90" t="s">
        <v>377</v>
      </c>
      <c r="C79" s="93">
        <v>0</v>
      </c>
      <c r="D79" s="90"/>
      <c r="E79" s="90"/>
    </row>
    <row r="80" spans="1:5" x14ac:dyDescent="0.2">
      <c r="A80" s="92">
        <v>4321</v>
      </c>
      <c r="B80" s="90" t="s">
        <v>378</v>
      </c>
      <c r="C80" s="93">
        <v>0</v>
      </c>
      <c r="D80" s="90"/>
      <c r="E80" s="90"/>
    </row>
    <row r="81" spans="1:5" x14ac:dyDescent="0.2">
      <c r="A81" s="92">
        <v>4322</v>
      </c>
      <c r="B81" s="90" t="s">
        <v>379</v>
      </c>
      <c r="C81" s="93">
        <v>0</v>
      </c>
      <c r="D81" s="90"/>
      <c r="E81" s="90"/>
    </row>
    <row r="82" spans="1:5" x14ac:dyDescent="0.2">
      <c r="A82" s="92">
        <v>4323</v>
      </c>
      <c r="B82" s="90" t="s">
        <v>380</v>
      </c>
      <c r="C82" s="93">
        <v>0</v>
      </c>
      <c r="D82" s="90"/>
      <c r="E82" s="90"/>
    </row>
    <row r="83" spans="1:5" x14ac:dyDescent="0.2">
      <c r="A83" s="92">
        <v>4324</v>
      </c>
      <c r="B83" s="90" t="s">
        <v>381</v>
      </c>
      <c r="C83" s="93">
        <v>0</v>
      </c>
      <c r="D83" s="90"/>
      <c r="E83" s="90"/>
    </row>
    <row r="84" spans="1:5" x14ac:dyDescent="0.2">
      <c r="A84" s="92">
        <v>4325</v>
      </c>
      <c r="B84" s="90" t="s">
        <v>382</v>
      </c>
      <c r="C84" s="93">
        <v>0</v>
      </c>
      <c r="D84" s="90"/>
      <c r="E84" s="90"/>
    </row>
    <row r="85" spans="1:5" x14ac:dyDescent="0.2">
      <c r="A85" s="92">
        <v>4330</v>
      </c>
      <c r="B85" s="90" t="s">
        <v>383</v>
      </c>
      <c r="C85" s="93">
        <v>0</v>
      </c>
      <c r="D85" s="90"/>
      <c r="E85" s="90"/>
    </row>
    <row r="86" spans="1:5" x14ac:dyDescent="0.2">
      <c r="A86" s="92">
        <v>4331</v>
      </c>
      <c r="B86" s="90" t="s">
        <v>383</v>
      </c>
      <c r="C86" s="93">
        <v>0</v>
      </c>
      <c r="D86" s="90"/>
      <c r="E86" s="90"/>
    </row>
    <row r="87" spans="1:5" x14ac:dyDescent="0.2">
      <c r="A87" s="92">
        <v>4340</v>
      </c>
      <c r="B87" s="90" t="s">
        <v>384</v>
      </c>
      <c r="C87" s="93">
        <v>0</v>
      </c>
      <c r="D87" s="90"/>
      <c r="E87" s="90"/>
    </row>
    <row r="88" spans="1:5" x14ac:dyDescent="0.2">
      <c r="A88" s="92">
        <v>4341</v>
      </c>
      <c r="B88" s="90" t="s">
        <v>384</v>
      </c>
      <c r="C88" s="93">
        <v>0</v>
      </c>
      <c r="D88" s="90"/>
      <c r="E88" s="90"/>
    </row>
    <row r="89" spans="1:5" x14ac:dyDescent="0.2">
      <c r="A89" s="92">
        <v>4390</v>
      </c>
      <c r="B89" s="90" t="s">
        <v>385</v>
      </c>
      <c r="C89" s="93">
        <v>0</v>
      </c>
      <c r="D89" s="90"/>
      <c r="E89" s="90"/>
    </row>
    <row r="90" spans="1:5" x14ac:dyDescent="0.2">
      <c r="A90" s="92">
        <v>4392</v>
      </c>
      <c r="B90" s="90" t="s">
        <v>386</v>
      </c>
      <c r="C90" s="93">
        <v>0</v>
      </c>
      <c r="D90" s="90"/>
      <c r="E90" s="90"/>
    </row>
    <row r="91" spans="1:5" x14ac:dyDescent="0.2">
      <c r="A91" s="92">
        <v>4393</v>
      </c>
      <c r="B91" s="90" t="s">
        <v>557</v>
      </c>
      <c r="C91" s="93">
        <v>0</v>
      </c>
      <c r="D91" s="90"/>
      <c r="E91" s="90"/>
    </row>
    <row r="92" spans="1:5" x14ac:dyDescent="0.2">
      <c r="A92" s="92">
        <v>4394</v>
      </c>
      <c r="B92" s="90" t="s">
        <v>387</v>
      </c>
      <c r="C92" s="93">
        <v>0</v>
      </c>
      <c r="D92" s="90"/>
      <c r="E92" s="90"/>
    </row>
    <row r="93" spans="1:5" x14ac:dyDescent="0.2">
      <c r="A93" s="92">
        <v>4395</v>
      </c>
      <c r="B93" s="90" t="s">
        <v>388</v>
      </c>
      <c r="C93" s="93">
        <v>0</v>
      </c>
      <c r="D93" s="90"/>
      <c r="E93" s="90"/>
    </row>
    <row r="94" spans="1:5" x14ac:dyDescent="0.2">
      <c r="A94" s="92">
        <v>4396</v>
      </c>
      <c r="B94" s="90" t="s">
        <v>389</v>
      </c>
      <c r="C94" s="93">
        <v>0</v>
      </c>
      <c r="D94" s="90"/>
      <c r="E94" s="90"/>
    </row>
    <row r="95" spans="1:5" x14ac:dyDescent="0.2">
      <c r="A95" s="92">
        <v>4397</v>
      </c>
      <c r="B95" s="90" t="s">
        <v>558</v>
      </c>
      <c r="C95" s="93">
        <v>0</v>
      </c>
      <c r="D95" s="90"/>
      <c r="E95" s="90"/>
    </row>
    <row r="96" spans="1:5" x14ac:dyDescent="0.2">
      <c r="A96" s="92">
        <v>4399</v>
      </c>
      <c r="B96" s="90" t="s">
        <v>385</v>
      </c>
      <c r="C96" s="93">
        <v>0</v>
      </c>
      <c r="D96" s="90"/>
      <c r="E96" s="90"/>
    </row>
    <row r="97" spans="1:5" x14ac:dyDescent="0.2">
      <c r="A97" s="88"/>
      <c r="B97" s="88"/>
      <c r="C97" s="88"/>
      <c r="D97" s="88"/>
      <c r="E97" s="88"/>
    </row>
    <row r="98" spans="1:5" x14ac:dyDescent="0.2">
      <c r="A98" s="86" t="s">
        <v>618</v>
      </c>
      <c r="B98" s="86"/>
      <c r="C98" s="86"/>
      <c r="D98" s="86"/>
      <c r="E98" s="86"/>
    </row>
    <row r="99" spans="1:5" x14ac:dyDescent="0.2">
      <c r="A99" s="87" t="s">
        <v>180</v>
      </c>
      <c r="B99" s="87" t="s">
        <v>177</v>
      </c>
      <c r="C99" s="87" t="s">
        <v>178</v>
      </c>
      <c r="D99" s="87" t="s">
        <v>390</v>
      </c>
      <c r="E99" s="87" t="s">
        <v>238</v>
      </c>
    </row>
    <row r="100" spans="1:5" x14ac:dyDescent="0.2">
      <c r="A100" s="169">
        <v>5000</v>
      </c>
      <c r="B100" s="191" t="s">
        <v>391</v>
      </c>
      <c r="C100" s="192">
        <f>+C101+C129+C162+C172+C187+C220</f>
        <v>80931839.019999981</v>
      </c>
      <c r="D100" s="193">
        <f>C100/C100</f>
        <v>1</v>
      </c>
      <c r="E100" s="90"/>
    </row>
    <row r="101" spans="1:5" x14ac:dyDescent="0.2">
      <c r="A101" s="169">
        <v>5100</v>
      </c>
      <c r="B101" s="191" t="s">
        <v>392</v>
      </c>
      <c r="C101" s="192">
        <f>+C102+C109+C119</f>
        <v>80525757.939999983</v>
      </c>
      <c r="D101" s="193">
        <f>C101/$C$101</f>
        <v>1</v>
      </c>
      <c r="E101" s="90"/>
    </row>
    <row r="102" spans="1:5" x14ac:dyDescent="0.2">
      <c r="A102" s="150">
        <v>5110</v>
      </c>
      <c r="B102" s="151" t="s">
        <v>393</v>
      </c>
      <c r="C102" s="152">
        <f>SUM(C103:C108)</f>
        <v>0</v>
      </c>
      <c r="D102" s="153">
        <f t="shared" ref="D102:D165" si="0">C102/$C$101</f>
        <v>0</v>
      </c>
      <c r="E102" s="90"/>
    </row>
    <row r="103" spans="1:5" x14ac:dyDescent="0.2">
      <c r="A103" s="150">
        <v>5111</v>
      </c>
      <c r="B103" s="151" t="s">
        <v>394</v>
      </c>
      <c r="C103" s="152">
        <v>0</v>
      </c>
      <c r="D103" s="153">
        <f t="shared" si="0"/>
        <v>0</v>
      </c>
      <c r="E103" s="90"/>
    </row>
    <row r="104" spans="1:5" x14ac:dyDescent="0.2">
      <c r="A104" s="92">
        <v>5112</v>
      </c>
      <c r="B104" s="90" t="s">
        <v>395</v>
      </c>
      <c r="C104" s="93">
        <v>0</v>
      </c>
      <c r="D104" s="94">
        <f t="shared" si="0"/>
        <v>0</v>
      </c>
      <c r="E104" s="90"/>
    </row>
    <row r="105" spans="1:5" x14ac:dyDescent="0.2">
      <c r="A105" s="92">
        <v>5113</v>
      </c>
      <c r="B105" s="90" t="s">
        <v>396</v>
      </c>
      <c r="C105" s="93">
        <v>0</v>
      </c>
      <c r="D105" s="94">
        <f t="shared" si="0"/>
        <v>0</v>
      </c>
      <c r="E105" s="90"/>
    </row>
    <row r="106" spans="1:5" x14ac:dyDescent="0.2">
      <c r="A106" s="92">
        <v>5114</v>
      </c>
      <c r="B106" s="90" t="s">
        <v>397</v>
      </c>
      <c r="C106" s="93">
        <v>0</v>
      </c>
      <c r="D106" s="94">
        <f t="shared" si="0"/>
        <v>0</v>
      </c>
      <c r="E106" s="90"/>
    </row>
    <row r="107" spans="1:5" x14ac:dyDescent="0.2">
      <c r="A107" s="92">
        <v>5115</v>
      </c>
      <c r="B107" s="90" t="s">
        <v>398</v>
      </c>
      <c r="C107" s="93">
        <v>0</v>
      </c>
      <c r="D107" s="94">
        <f t="shared" si="0"/>
        <v>0</v>
      </c>
      <c r="E107" s="90"/>
    </row>
    <row r="108" spans="1:5" x14ac:dyDescent="0.2">
      <c r="A108" s="92">
        <v>5116</v>
      </c>
      <c r="B108" s="90" t="s">
        <v>399</v>
      </c>
      <c r="C108" s="93">
        <v>0</v>
      </c>
      <c r="D108" s="94">
        <f t="shared" si="0"/>
        <v>0</v>
      </c>
      <c r="E108" s="90"/>
    </row>
    <row r="109" spans="1:5" x14ac:dyDescent="0.2">
      <c r="A109" s="169">
        <v>5120</v>
      </c>
      <c r="B109" s="191" t="s">
        <v>400</v>
      </c>
      <c r="C109" s="192">
        <f>SUM(C110:C118)</f>
        <v>3993462.4999999991</v>
      </c>
      <c r="D109" s="193">
        <f t="shared" si="0"/>
        <v>4.9592361527047553E-2</v>
      </c>
      <c r="E109" s="90"/>
    </row>
    <row r="110" spans="1:5" x14ac:dyDescent="0.2">
      <c r="A110" s="92">
        <v>5121</v>
      </c>
      <c r="B110" s="90" t="s">
        <v>401</v>
      </c>
      <c r="C110" s="93">
        <v>190872.72</v>
      </c>
      <c r="D110" s="94">
        <f t="shared" si="0"/>
        <v>2.3703312440998062E-3</v>
      </c>
      <c r="E110" s="90"/>
    </row>
    <row r="111" spans="1:5" x14ac:dyDescent="0.2">
      <c r="A111" s="92">
        <v>5122</v>
      </c>
      <c r="B111" s="90" t="s">
        <v>402</v>
      </c>
      <c r="C111" s="93">
        <v>1809007.65</v>
      </c>
      <c r="D111" s="94">
        <f t="shared" si="0"/>
        <v>2.2464956509293556E-2</v>
      </c>
      <c r="E111" s="90"/>
    </row>
    <row r="112" spans="1:5" x14ac:dyDescent="0.2">
      <c r="A112" s="92">
        <v>5123</v>
      </c>
      <c r="B112" s="90" t="s">
        <v>403</v>
      </c>
      <c r="C112" s="93">
        <v>0</v>
      </c>
      <c r="D112" s="94">
        <f t="shared" si="0"/>
        <v>0</v>
      </c>
      <c r="E112" s="90"/>
    </row>
    <row r="113" spans="1:5" x14ac:dyDescent="0.2">
      <c r="A113" s="92">
        <v>5124</v>
      </c>
      <c r="B113" s="90" t="s">
        <v>404</v>
      </c>
      <c r="C113" s="93">
        <v>222582.64</v>
      </c>
      <c r="D113" s="94">
        <f t="shared" si="0"/>
        <v>2.7641172923308227E-3</v>
      </c>
      <c r="E113" s="90"/>
    </row>
    <row r="114" spans="1:5" x14ac:dyDescent="0.2">
      <c r="A114" s="92">
        <v>5125</v>
      </c>
      <c r="B114" s="90" t="s">
        <v>405</v>
      </c>
      <c r="C114" s="93">
        <v>293265.98</v>
      </c>
      <c r="D114" s="94">
        <f t="shared" si="0"/>
        <v>3.6418903404611658E-3</v>
      </c>
      <c r="E114" s="90"/>
    </row>
    <row r="115" spans="1:5" x14ac:dyDescent="0.2">
      <c r="A115" s="92">
        <v>5126</v>
      </c>
      <c r="B115" s="90" t="s">
        <v>406</v>
      </c>
      <c r="C115" s="93">
        <v>353856.3</v>
      </c>
      <c r="D115" s="94">
        <f t="shared" si="0"/>
        <v>4.3943243634373425E-3</v>
      </c>
      <c r="E115" s="90"/>
    </row>
    <row r="116" spans="1:5" x14ac:dyDescent="0.2">
      <c r="A116" s="92">
        <v>5127</v>
      </c>
      <c r="B116" s="90" t="s">
        <v>407</v>
      </c>
      <c r="C116" s="93">
        <v>1032854.95</v>
      </c>
      <c r="D116" s="94">
        <f t="shared" si="0"/>
        <v>1.282639215603017E-2</v>
      </c>
      <c r="E116" s="90"/>
    </row>
    <row r="117" spans="1:5" x14ac:dyDescent="0.2">
      <c r="A117" s="92">
        <v>5128</v>
      </c>
      <c r="B117" s="90" t="s">
        <v>408</v>
      </c>
      <c r="C117" s="93">
        <v>13826.9</v>
      </c>
      <c r="D117" s="94">
        <f t="shared" si="0"/>
        <v>1.7170779082020525E-4</v>
      </c>
      <c r="E117" s="90"/>
    </row>
    <row r="118" spans="1:5" x14ac:dyDescent="0.2">
      <c r="A118" s="92">
        <v>5129</v>
      </c>
      <c r="B118" s="90" t="s">
        <v>409</v>
      </c>
      <c r="C118" s="93">
        <v>77195.360000000001</v>
      </c>
      <c r="D118" s="94">
        <f t="shared" si="0"/>
        <v>9.5864183057449176E-4</v>
      </c>
      <c r="E118" s="90"/>
    </row>
    <row r="119" spans="1:5" x14ac:dyDescent="0.2">
      <c r="A119" s="169">
        <v>5130</v>
      </c>
      <c r="B119" s="191" t="s">
        <v>410</v>
      </c>
      <c r="C119" s="192">
        <f>SUM(C120:C128)</f>
        <v>76532295.439999983</v>
      </c>
      <c r="D119" s="193">
        <f t="shared" si="0"/>
        <v>0.9504076384729524</v>
      </c>
      <c r="E119" s="90"/>
    </row>
    <row r="120" spans="1:5" x14ac:dyDescent="0.2">
      <c r="A120" s="92">
        <v>5131</v>
      </c>
      <c r="B120" s="90" t="s">
        <v>411</v>
      </c>
      <c r="C120" s="93">
        <v>583292.1</v>
      </c>
      <c r="D120" s="94">
        <f t="shared" si="0"/>
        <v>7.2435468466451802E-3</v>
      </c>
      <c r="E120" s="90"/>
    </row>
    <row r="121" spans="1:5" x14ac:dyDescent="0.2">
      <c r="A121" s="92">
        <v>5132</v>
      </c>
      <c r="B121" s="90" t="s">
        <v>412</v>
      </c>
      <c r="C121" s="93">
        <v>283729.46999999997</v>
      </c>
      <c r="D121" s="94">
        <f t="shared" si="0"/>
        <v>3.5234622716796751E-3</v>
      </c>
      <c r="E121" s="90"/>
    </row>
    <row r="122" spans="1:5" x14ac:dyDescent="0.2">
      <c r="A122" s="92">
        <v>5133</v>
      </c>
      <c r="B122" s="90" t="s">
        <v>413</v>
      </c>
      <c r="C122" s="93">
        <v>71021591.729999989</v>
      </c>
      <c r="D122" s="94">
        <f t="shared" si="0"/>
        <v>0.88197358890950672</v>
      </c>
      <c r="E122" s="90"/>
    </row>
    <row r="123" spans="1:5" x14ac:dyDescent="0.2">
      <c r="A123" s="92">
        <v>5134</v>
      </c>
      <c r="B123" s="90" t="s">
        <v>414</v>
      </c>
      <c r="C123" s="93">
        <v>115918.38</v>
      </c>
      <c r="D123" s="94">
        <f t="shared" si="0"/>
        <v>1.4395192664485219E-3</v>
      </c>
      <c r="E123" s="90"/>
    </row>
    <row r="124" spans="1:5" x14ac:dyDescent="0.2">
      <c r="A124" s="92">
        <v>5135</v>
      </c>
      <c r="B124" s="90" t="s">
        <v>415</v>
      </c>
      <c r="C124" s="93">
        <v>960920.9</v>
      </c>
      <c r="D124" s="94">
        <f t="shared" si="0"/>
        <v>1.1933087307492162E-2</v>
      </c>
      <c r="E124" s="90"/>
    </row>
    <row r="125" spans="1:5" x14ac:dyDescent="0.2">
      <c r="A125" s="92">
        <v>5136</v>
      </c>
      <c r="B125" s="90" t="s">
        <v>416</v>
      </c>
      <c r="C125" s="93">
        <v>0</v>
      </c>
      <c r="D125" s="94">
        <f t="shared" si="0"/>
        <v>0</v>
      </c>
      <c r="E125" s="90"/>
    </row>
    <row r="126" spans="1:5" x14ac:dyDescent="0.2">
      <c r="A126" s="92">
        <v>5137</v>
      </c>
      <c r="B126" s="90" t="s">
        <v>417</v>
      </c>
      <c r="C126" s="93">
        <v>512724.62</v>
      </c>
      <c r="D126" s="94">
        <f t="shared" si="0"/>
        <v>6.3672125927958711E-3</v>
      </c>
      <c r="E126" s="90"/>
    </row>
    <row r="127" spans="1:5" x14ac:dyDescent="0.2">
      <c r="A127" s="92">
        <v>5138</v>
      </c>
      <c r="B127" s="90" t="s">
        <v>418</v>
      </c>
      <c r="C127" s="93">
        <v>884787.96</v>
      </c>
      <c r="D127" s="94">
        <f t="shared" si="0"/>
        <v>1.0987639019296887E-2</v>
      </c>
      <c r="E127" s="90"/>
    </row>
    <row r="128" spans="1:5" x14ac:dyDescent="0.2">
      <c r="A128" s="92">
        <v>5139</v>
      </c>
      <c r="B128" s="90" t="s">
        <v>419</v>
      </c>
      <c r="C128" s="93">
        <v>2169330.2799999998</v>
      </c>
      <c r="D128" s="94">
        <f t="shared" si="0"/>
        <v>2.6939582259087522E-2</v>
      </c>
      <c r="E128" s="90"/>
    </row>
    <row r="129" spans="1:5" x14ac:dyDescent="0.2">
      <c r="A129" s="150">
        <v>5200</v>
      </c>
      <c r="B129" s="151" t="s">
        <v>420</v>
      </c>
      <c r="C129" s="152">
        <v>0</v>
      </c>
      <c r="D129" s="153">
        <f t="shared" si="0"/>
        <v>0</v>
      </c>
      <c r="E129" s="90"/>
    </row>
    <row r="130" spans="1:5" x14ac:dyDescent="0.2">
      <c r="A130" s="150">
        <v>5210</v>
      </c>
      <c r="B130" s="151" t="s">
        <v>421</v>
      </c>
      <c r="C130" s="152">
        <v>0</v>
      </c>
      <c r="D130" s="153">
        <f t="shared" si="0"/>
        <v>0</v>
      </c>
      <c r="E130" s="90"/>
    </row>
    <row r="131" spans="1:5" x14ac:dyDescent="0.2">
      <c r="A131" s="92">
        <v>5211</v>
      </c>
      <c r="B131" s="90" t="s">
        <v>422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5212</v>
      </c>
      <c r="B132" s="90" t="s">
        <v>423</v>
      </c>
      <c r="C132" s="93">
        <v>0</v>
      </c>
      <c r="D132" s="94">
        <f t="shared" si="0"/>
        <v>0</v>
      </c>
      <c r="E132" s="90"/>
    </row>
    <row r="133" spans="1:5" x14ac:dyDescent="0.2">
      <c r="A133" s="150">
        <v>5220</v>
      </c>
      <c r="B133" s="151" t="s">
        <v>424</v>
      </c>
      <c r="C133" s="152">
        <v>0</v>
      </c>
      <c r="D133" s="153">
        <f t="shared" si="0"/>
        <v>0</v>
      </c>
      <c r="E133" s="90"/>
    </row>
    <row r="134" spans="1:5" x14ac:dyDescent="0.2">
      <c r="A134" s="92">
        <v>5221</v>
      </c>
      <c r="B134" s="90" t="s">
        <v>425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5222</v>
      </c>
      <c r="B135" s="90" t="s">
        <v>426</v>
      </c>
      <c r="C135" s="93">
        <v>0</v>
      </c>
      <c r="D135" s="94">
        <f t="shared" si="0"/>
        <v>0</v>
      </c>
      <c r="E135" s="90"/>
    </row>
    <row r="136" spans="1:5" x14ac:dyDescent="0.2">
      <c r="A136" s="150">
        <v>5230</v>
      </c>
      <c r="B136" s="151" t="s">
        <v>371</v>
      </c>
      <c r="C136" s="152">
        <v>0</v>
      </c>
      <c r="D136" s="153">
        <f t="shared" si="0"/>
        <v>0</v>
      </c>
      <c r="E136" s="90"/>
    </row>
    <row r="137" spans="1:5" x14ac:dyDescent="0.2">
      <c r="A137" s="92">
        <v>5231</v>
      </c>
      <c r="B137" s="90" t="s">
        <v>427</v>
      </c>
      <c r="C137" s="93">
        <v>0</v>
      </c>
      <c r="D137" s="94">
        <f t="shared" si="0"/>
        <v>0</v>
      </c>
      <c r="E137" s="90"/>
    </row>
    <row r="138" spans="1:5" x14ac:dyDescent="0.2">
      <c r="A138" s="92">
        <v>5232</v>
      </c>
      <c r="B138" s="90" t="s">
        <v>428</v>
      </c>
      <c r="C138" s="93">
        <v>0</v>
      </c>
      <c r="D138" s="94">
        <f t="shared" si="0"/>
        <v>0</v>
      </c>
      <c r="E138" s="90"/>
    </row>
    <row r="139" spans="1:5" x14ac:dyDescent="0.2">
      <c r="A139" s="150">
        <v>5240</v>
      </c>
      <c r="B139" s="151" t="s">
        <v>372</v>
      </c>
      <c r="C139" s="152">
        <v>0</v>
      </c>
      <c r="D139" s="153">
        <f t="shared" si="0"/>
        <v>0</v>
      </c>
      <c r="E139" s="90"/>
    </row>
    <row r="140" spans="1:5" x14ac:dyDescent="0.2">
      <c r="A140" s="92">
        <v>5241</v>
      </c>
      <c r="B140" s="90" t="s">
        <v>429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5242</v>
      </c>
      <c r="B141" s="90" t="s">
        <v>430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5243</v>
      </c>
      <c r="B142" s="90" t="s">
        <v>431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5244</v>
      </c>
      <c r="B143" s="90" t="s">
        <v>432</v>
      </c>
      <c r="C143" s="93">
        <v>0</v>
      </c>
      <c r="D143" s="94">
        <f t="shared" si="0"/>
        <v>0</v>
      </c>
      <c r="E143" s="90"/>
    </row>
    <row r="144" spans="1:5" x14ac:dyDescent="0.2">
      <c r="A144" s="150">
        <v>5250</v>
      </c>
      <c r="B144" s="151" t="s">
        <v>373</v>
      </c>
      <c r="C144" s="152">
        <v>0</v>
      </c>
      <c r="D144" s="153">
        <f t="shared" si="0"/>
        <v>0</v>
      </c>
      <c r="E144" s="90"/>
    </row>
    <row r="145" spans="1:5" x14ac:dyDescent="0.2">
      <c r="A145" s="92">
        <v>5251</v>
      </c>
      <c r="B145" s="90" t="s">
        <v>433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5252</v>
      </c>
      <c r="B146" s="90" t="s">
        <v>434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5259</v>
      </c>
      <c r="B147" s="90" t="s">
        <v>435</v>
      </c>
      <c r="C147" s="93">
        <v>0</v>
      </c>
      <c r="D147" s="94">
        <f t="shared" si="0"/>
        <v>0</v>
      </c>
      <c r="E147" s="90"/>
    </row>
    <row r="148" spans="1:5" x14ac:dyDescent="0.2">
      <c r="A148" s="150">
        <v>5260</v>
      </c>
      <c r="B148" s="151" t="s">
        <v>436</v>
      </c>
      <c r="C148" s="152">
        <v>0</v>
      </c>
      <c r="D148" s="153">
        <f t="shared" si="0"/>
        <v>0</v>
      </c>
      <c r="E148" s="90"/>
    </row>
    <row r="149" spans="1:5" x14ac:dyDescent="0.2">
      <c r="A149" s="92">
        <v>5261</v>
      </c>
      <c r="B149" s="90" t="s">
        <v>437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5262</v>
      </c>
      <c r="B150" s="90" t="s">
        <v>438</v>
      </c>
      <c r="C150" s="93">
        <v>0</v>
      </c>
      <c r="D150" s="94">
        <f t="shared" si="0"/>
        <v>0</v>
      </c>
      <c r="E150" s="90"/>
    </row>
    <row r="151" spans="1:5" x14ac:dyDescent="0.2">
      <c r="A151" s="150">
        <v>5270</v>
      </c>
      <c r="B151" s="151" t="s">
        <v>439</v>
      </c>
      <c r="C151" s="152">
        <v>0</v>
      </c>
      <c r="D151" s="153">
        <f t="shared" si="0"/>
        <v>0</v>
      </c>
      <c r="E151" s="90"/>
    </row>
    <row r="152" spans="1:5" x14ac:dyDescent="0.2">
      <c r="A152" s="92">
        <v>5271</v>
      </c>
      <c r="B152" s="90" t="s">
        <v>440</v>
      </c>
      <c r="C152" s="93">
        <v>0</v>
      </c>
      <c r="D152" s="94">
        <f t="shared" si="0"/>
        <v>0</v>
      </c>
      <c r="E152" s="90"/>
    </row>
    <row r="153" spans="1:5" x14ac:dyDescent="0.2">
      <c r="A153" s="150">
        <v>5280</v>
      </c>
      <c r="B153" s="151" t="s">
        <v>441</v>
      </c>
      <c r="C153" s="152">
        <v>0</v>
      </c>
      <c r="D153" s="153">
        <f t="shared" si="0"/>
        <v>0</v>
      </c>
      <c r="E153" s="90"/>
    </row>
    <row r="154" spans="1:5" x14ac:dyDescent="0.2">
      <c r="A154" s="92">
        <v>5281</v>
      </c>
      <c r="B154" s="90" t="s">
        <v>442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5282</v>
      </c>
      <c r="B155" s="90" t="s">
        <v>443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5283</v>
      </c>
      <c r="B156" s="90" t="s">
        <v>444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5284</v>
      </c>
      <c r="B157" s="90" t="s">
        <v>445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5285</v>
      </c>
      <c r="B158" s="90" t="s">
        <v>446</v>
      </c>
      <c r="C158" s="93">
        <v>0</v>
      </c>
      <c r="D158" s="94">
        <f t="shared" si="0"/>
        <v>0</v>
      </c>
      <c r="E158" s="90"/>
    </row>
    <row r="159" spans="1:5" x14ac:dyDescent="0.2">
      <c r="A159" s="150">
        <v>5290</v>
      </c>
      <c r="B159" s="151" t="s">
        <v>447</v>
      </c>
      <c r="C159" s="152">
        <v>0</v>
      </c>
      <c r="D159" s="153">
        <f t="shared" si="0"/>
        <v>0</v>
      </c>
      <c r="E159" s="90"/>
    </row>
    <row r="160" spans="1:5" x14ac:dyDescent="0.2">
      <c r="A160" s="92">
        <v>5291</v>
      </c>
      <c r="B160" s="90" t="s">
        <v>448</v>
      </c>
      <c r="C160" s="93">
        <v>0</v>
      </c>
      <c r="D160" s="94">
        <f t="shared" si="0"/>
        <v>0</v>
      </c>
      <c r="E160" s="90"/>
    </row>
    <row r="161" spans="1:5" x14ac:dyDescent="0.2">
      <c r="A161" s="92">
        <v>5292</v>
      </c>
      <c r="B161" s="90" t="s">
        <v>449</v>
      </c>
      <c r="C161" s="93">
        <v>0</v>
      </c>
      <c r="D161" s="94">
        <f t="shared" si="0"/>
        <v>0</v>
      </c>
      <c r="E161" s="90"/>
    </row>
    <row r="162" spans="1:5" x14ac:dyDescent="0.2">
      <c r="A162" s="150">
        <v>5300</v>
      </c>
      <c r="B162" s="151" t="s">
        <v>450</v>
      </c>
      <c r="C162" s="152">
        <v>0</v>
      </c>
      <c r="D162" s="153">
        <f t="shared" si="0"/>
        <v>0</v>
      </c>
      <c r="E162" s="90"/>
    </row>
    <row r="163" spans="1:5" x14ac:dyDescent="0.2">
      <c r="A163" s="150">
        <v>5310</v>
      </c>
      <c r="B163" s="151" t="s">
        <v>366</v>
      </c>
      <c r="C163" s="152">
        <v>0</v>
      </c>
      <c r="D163" s="153">
        <f t="shared" si="0"/>
        <v>0</v>
      </c>
      <c r="E163" s="90"/>
    </row>
    <row r="164" spans="1:5" x14ac:dyDescent="0.2">
      <c r="A164" s="92">
        <v>5311</v>
      </c>
      <c r="B164" s="90" t="s">
        <v>451</v>
      </c>
      <c r="C164" s="93">
        <v>0</v>
      </c>
      <c r="D164" s="94">
        <f t="shared" si="0"/>
        <v>0</v>
      </c>
      <c r="E164" s="90"/>
    </row>
    <row r="165" spans="1:5" x14ac:dyDescent="0.2">
      <c r="A165" s="92">
        <v>5312</v>
      </c>
      <c r="B165" s="90" t="s">
        <v>452</v>
      </c>
      <c r="C165" s="93">
        <v>0</v>
      </c>
      <c r="D165" s="94">
        <f t="shared" si="0"/>
        <v>0</v>
      </c>
      <c r="E165" s="90"/>
    </row>
    <row r="166" spans="1:5" x14ac:dyDescent="0.2">
      <c r="A166" s="150">
        <v>5320</v>
      </c>
      <c r="B166" s="151" t="s">
        <v>367</v>
      </c>
      <c r="C166" s="152">
        <v>0</v>
      </c>
      <c r="D166" s="153">
        <f t="shared" ref="D166:D222" si="1">C166/$C$101</f>
        <v>0</v>
      </c>
      <c r="E166" s="90"/>
    </row>
    <row r="167" spans="1:5" x14ac:dyDescent="0.2">
      <c r="A167" s="92">
        <v>5321</v>
      </c>
      <c r="B167" s="90" t="s">
        <v>453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5322</v>
      </c>
      <c r="B168" s="90" t="s">
        <v>454</v>
      </c>
      <c r="C168" s="93">
        <v>0</v>
      </c>
      <c r="D168" s="94">
        <f t="shared" si="1"/>
        <v>0</v>
      </c>
      <c r="E168" s="90"/>
    </row>
    <row r="169" spans="1:5" x14ac:dyDescent="0.2">
      <c r="A169" s="150">
        <v>5330</v>
      </c>
      <c r="B169" s="151" t="s">
        <v>368</v>
      </c>
      <c r="C169" s="152">
        <v>0</v>
      </c>
      <c r="D169" s="153">
        <f t="shared" si="1"/>
        <v>0</v>
      </c>
      <c r="E169" s="90"/>
    </row>
    <row r="170" spans="1:5" x14ac:dyDescent="0.2">
      <c r="A170" s="92">
        <v>5331</v>
      </c>
      <c r="B170" s="90" t="s">
        <v>455</v>
      </c>
      <c r="C170" s="93">
        <v>0</v>
      </c>
      <c r="D170" s="94">
        <f t="shared" si="1"/>
        <v>0</v>
      </c>
      <c r="E170" s="90"/>
    </row>
    <row r="171" spans="1:5" x14ac:dyDescent="0.2">
      <c r="A171" s="92">
        <v>5332</v>
      </c>
      <c r="B171" s="90" t="s">
        <v>456</v>
      </c>
      <c r="C171" s="93">
        <v>0</v>
      </c>
      <c r="D171" s="94">
        <f t="shared" si="1"/>
        <v>0</v>
      </c>
      <c r="E171" s="90"/>
    </row>
    <row r="172" spans="1:5" x14ac:dyDescent="0.2">
      <c r="A172" s="150">
        <v>5400</v>
      </c>
      <c r="B172" s="151" t="s">
        <v>457</v>
      </c>
      <c r="C172" s="152">
        <v>0</v>
      </c>
      <c r="D172" s="153">
        <f t="shared" si="1"/>
        <v>0</v>
      </c>
      <c r="E172" s="90"/>
    </row>
    <row r="173" spans="1:5" x14ac:dyDescent="0.2">
      <c r="A173" s="150">
        <v>5410</v>
      </c>
      <c r="B173" s="151" t="s">
        <v>458</v>
      </c>
      <c r="C173" s="152">
        <v>0</v>
      </c>
      <c r="D173" s="153">
        <f t="shared" si="1"/>
        <v>0</v>
      </c>
      <c r="E173" s="90"/>
    </row>
    <row r="174" spans="1:5" x14ac:dyDescent="0.2">
      <c r="A174" s="92">
        <v>5411</v>
      </c>
      <c r="B174" s="90" t="s">
        <v>459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5412</v>
      </c>
      <c r="B175" s="90" t="s">
        <v>460</v>
      </c>
      <c r="C175" s="93">
        <v>0</v>
      </c>
      <c r="D175" s="94">
        <f t="shared" si="1"/>
        <v>0</v>
      </c>
      <c r="E175" s="90"/>
    </row>
    <row r="176" spans="1:5" x14ac:dyDescent="0.2">
      <c r="A176" s="150">
        <v>5420</v>
      </c>
      <c r="B176" s="151" t="s">
        <v>461</v>
      </c>
      <c r="C176" s="152">
        <v>0</v>
      </c>
      <c r="D176" s="153">
        <f t="shared" si="1"/>
        <v>0</v>
      </c>
      <c r="E176" s="90"/>
    </row>
    <row r="177" spans="1:5" x14ac:dyDescent="0.2">
      <c r="A177" s="92">
        <v>5421</v>
      </c>
      <c r="B177" s="90" t="s">
        <v>462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5422</v>
      </c>
      <c r="B178" s="90" t="s">
        <v>463</v>
      </c>
      <c r="C178" s="93">
        <v>0</v>
      </c>
      <c r="D178" s="94">
        <f t="shared" si="1"/>
        <v>0</v>
      </c>
      <c r="E178" s="90"/>
    </row>
    <row r="179" spans="1:5" x14ac:dyDescent="0.2">
      <c r="A179" s="150">
        <v>5430</v>
      </c>
      <c r="B179" s="151" t="s">
        <v>464</v>
      </c>
      <c r="C179" s="152">
        <v>0</v>
      </c>
      <c r="D179" s="153">
        <f t="shared" si="1"/>
        <v>0</v>
      </c>
      <c r="E179" s="90"/>
    </row>
    <row r="180" spans="1:5" x14ac:dyDescent="0.2">
      <c r="A180" s="92">
        <v>5431</v>
      </c>
      <c r="B180" s="90" t="s">
        <v>465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5432</v>
      </c>
      <c r="B181" s="90" t="s">
        <v>466</v>
      </c>
      <c r="C181" s="93">
        <v>0</v>
      </c>
      <c r="D181" s="94">
        <f t="shared" si="1"/>
        <v>0</v>
      </c>
      <c r="E181" s="90"/>
    </row>
    <row r="182" spans="1:5" x14ac:dyDescent="0.2">
      <c r="A182" s="150">
        <v>5440</v>
      </c>
      <c r="B182" s="151" t="s">
        <v>467</v>
      </c>
      <c r="C182" s="152">
        <v>0</v>
      </c>
      <c r="D182" s="153">
        <f t="shared" si="1"/>
        <v>0</v>
      </c>
      <c r="E182" s="90"/>
    </row>
    <row r="183" spans="1:5" x14ac:dyDescent="0.2">
      <c r="A183" s="92">
        <v>5441</v>
      </c>
      <c r="B183" s="90" t="s">
        <v>467</v>
      </c>
      <c r="C183" s="93">
        <v>0</v>
      </c>
      <c r="D183" s="94">
        <f t="shared" si="1"/>
        <v>0</v>
      </c>
      <c r="E183" s="90"/>
    </row>
    <row r="184" spans="1:5" x14ac:dyDescent="0.2">
      <c r="A184" s="150">
        <v>5450</v>
      </c>
      <c r="B184" s="151" t="s">
        <v>468</v>
      </c>
      <c r="C184" s="152">
        <v>0</v>
      </c>
      <c r="D184" s="153">
        <f t="shared" si="1"/>
        <v>0</v>
      </c>
      <c r="E184" s="90"/>
    </row>
    <row r="185" spans="1:5" x14ac:dyDescent="0.2">
      <c r="A185" s="92">
        <v>5451</v>
      </c>
      <c r="B185" s="90" t="s">
        <v>469</v>
      </c>
      <c r="C185" s="93">
        <v>0</v>
      </c>
      <c r="D185" s="94">
        <f t="shared" si="1"/>
        <v>0</v>
      </c>
      <c r="E185" s="90"/>
    </row>
    <row r="186" spans="1:5" x14ac:dyDescent="0.2">
      <c r="A186" s="92">
        <v>5452</v>
      </c>
      <c r="B186" s="90" t="s">
        <v>470</v>
      </c>
      <c r="C186" s="93">
        <v>0</v>
      </c>
      <c r="D186" s="94">
        <f t="shared" si="1"/>
        <v>0</v>
      </c>
      <c r="E186" s="90"/>
    </row>
    <row r="187" spans="1:5" x14ac:dyDescent="0.2">
      <c r="A187" s="169">
        <v>5500</v>
      </c>
      <c r="B187" s="191" t="s">
        <v>471</v>
      </c>
      <c r="C187" s="192">
        <f>+C188+C197+C200+C206+C208+C210</f>
        <v>406081.08</v>
      </c>
      <c r="D187" s="193">
        <f t="shared" si="1"/>
        <v>5.0428718758856314E-3</v>
      </c>
      <c r="E187" s="90"/>
    </row>
    <row r="188" spans="1:5" x14ac:dyDescent="0.2">
      <c r="A188" s="169">
        <v>5510</v>
      </c>
      <c r="B188" s="191" t="s">
        <v>472</v>
      </c>
      <c r="C188" s="192">
        <f>SUM(C189:C196)</f>
        <v>406081.08</v>
      </c>
      <c r="D188" s="193">
        <f t="shared" si="1"/>
        <v>5.0428718758856314E-3</v>
      </c>
      <c r="E188" s="90"/>
    </row>
    <row r="189" spans="1:5" x14ac:dyDescent="0.2">
      <c r="A189" s="92">
        <v>5511</v>
      </c>
      <c r="B189" s="90" t="s">
        <v>473</v>
      </c>
      <c r="C189" s="93">
        <v>0</v>
      </c>
      <c r="D189" s="94">
        <f t="shared" si="1"/>
        <v>0</v>
      </c>
      <c r="E189" s="90"/>
    </row>
    <row r="190" spans="1:5" x14ac:dyDescent="0.2">
      <c r="A190" s="92">
        <v>5512</v>
      </c>
      <c r="B190" s="90" t="s">
        <v>474</v>
      </c>
      <c r="C190" s="93">
        <v>0</v>
      </c>
      <c r="D190" s="94">
        <f t="shared" si="1"/>
        <v>0</v>
      </c>
      <c r="E190" s="90"/>
    </row>
    <row r="191" spans="1:5" x14ac:dyDescent="0.2">
      <c r="A191" s="92">
        <v>5513</v>
      </c>
      <c r="B191" s="90" t="s">
        <v>475</v>
      </c>
      <c r="C191" s="93">
        <v>0</v>
      </c>
      <c r="D191" s="94">
        <f t="shared" si="1"/>
        <v>0</v>
      </c>
      <c r="E191" s="90"/>
    </row>
    <row r="192" spans="1:5" x14ac:dyDescent="0.2">
      <c r="A192" s="92">
        <v>5514</v>
      </c>
      <c r="B192" s="90" t="s">
        <v>476</v>
      </c>
      <c r="C192" s="93">
        <v>0</v>
      </c>
      <c r="D192" s="94">
        <f t="shared" si="1"/>
        <v>0</v>
      </c>
      <c r="E192" s="90"/>
    </row>
    <row r="193" spans="1:5" x14ac:dyDescent="0.2">
      <c r="A193" s="168">
        <v>5515</v>
      </c>
      <c r="B193" s="189" t="s">
        <v>477</v>
      </c>
      <c r="C193" s="190">
        <v>392548.44</v>
      </c>
      <c r="D193" s="194">
        <f t="shared" si="1"/>
        <v>4.8748183195306176E-3</v>
      </c>
      <c r="E193" s="90"/>
    </row>
    <row r="194" spans="1:5" x14ac:dyDescent="0.2">
      <c r="A194" s="92">
        <v>5516</v>
      </c>
      <c r="B194" s="90" t="s">
        <v>478</v>
      </c>
      <c r="C194" s="93">
        <v>0</v>
      </c>
      <c r="D194" s="94">
        <f t="shared" si="1"/>
        <v>0</v>
      </c>
      <c r="E194" s="90"/>
    </row>
    <row r="195" spans="1:5" x14ac:dyDescent="0.2">
      <c r="A195" s="168">
        <v>5517</v>
      </c>
      <c r="B195" s="189" t="s">
        <v>479</v>
      </c>
      <c r="C195" s="190">
        <v>13532.64</v>
      </c>
      <c r="D195" s="194">
        <f t="shared" si="1"/>
        <v>1.6805355635501396E-4</v>
      </c>
      <c r="E195" s="90"/>
    </row>
    <row r="196" spans="1:5" x14ac:dyDescent="0.2">
      <c r="A196" s="92">
        <v>5518</v>
      </c>
      <c r="B196" s="90" t="s">
        <v>114</v>
      </c>
      <c r="C196" s="93">
        <v>0</v>
      </c>
      <c r="D196" s="94">
        <f t="shared" si="1"/>
        <v>0</v>
      </c>
      <c r="E196" s="90"/>
    </row>
    <row r="197" spans="1:5" x14ac:dyDescent="0.2">
      <c r="A197" s="150">
        <v>5520</v>
      </c>
      <c r="B197" s="151" t="s">
        <v>113</v>
      </c>
      <c r="C197" s="152">
        <v>0</v>
      </c>
      <c r="D197" s="153">
        <f t="shared" si="1"/>
        <v>0</v>
      </c>
      <c r="E197" s="90"/>
    </row>
    <row r="198" spans="1:5" x14ac:dyDescent="0.2">
      <c r="A198" s="92">
        <v>5521</v>
      </c>
      <c r="B198" s="90" t="s">
        <v>480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5522</v>
      </c>
      <c r="B199" s="90" t="s">
        <v>481</v>
      </c>
      <c r="C199" s="93">
        <v>0</v>
      </c>
      <c r="D199" s="94">
        <f t="shared" si="1"/>
        <v>0</v>
      </c>
      <c r="E199" s="90"/>
    </row>
    <row r="200" spans="1:5" x14ac:dyDescent="0.2">
      <c r="A200" s="150">
        <v>5530</v>
      </c>
      <c r="B200" s="151" t="s">
        <v>482</v>
      </c>
      <c r="C200" s="152">
        <v>0</v>
      </c>
      <c r="D200" s="153">
        <f t="shared" si="1"/>
        <v>0</v>
      </c>
      <c r="E200" s="90"/>
    </row>
    <row r="201" spans="1:5" x14ac:dyDescent="0.2">
      <c r="A201" s="92">
        <v>5531</v>
      </c>
      <c r="B201" s="90" t="s">
        <v>483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5532</v>
      </c>
      <c r="B202" s="90" t="s">
        <v>484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5533</v>
      </c>
      <c r="B203" s="90" t="s">
        <v>485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5534</v>
      </c>
      <c r="B204" s="90" t="s">
        <v>486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5535</v>
      </c>
      <c r="B205" s="90" t="s">
        <v>487</v>
      </c>
      <c r="C205" s="93">
        <v>0</v>
      </c>
      <c r="D205" s="94">
        <f t="shared" si="1"/>
        <v>0</v>
      </c>
      <c r="E205" s="90"/>
    </row>
    <row r="206" spans="1:5" x14ac:dyDescent="0.2">
      <c r="A206" s="150">
        <v>5540</v>
      </c>
      <c r="B206" s="151" t="s">
        <v>488</v>
      </c>
      <c r="C206" s="152">
        <v>0</v>
      </c>
      <c r="D206" s="153">
        <f t="shared" si="1"/>
        <v>0</v>
      </c>
      <c r="E206" s="90"/>
    </row>
    <row r="207" spans="1:5" x14ac:dyDescent="0.2">
      <c r="A207" s="92">
        <v>5541</v>
      </c>
      <c r="B207" s="90" t="s">
        <v>488</v>
      </c>
      <c r="C207" s="93">
        <v>0</v>
      </c>
      <c r="D207" s="94">
        <f t="shared" si="1"/>
        <v>0</v>
      </c>
      <c r="E207" s="90"/>
    </row>
    <row r="208" spans="1:5" x14ac:dyDescent="0.2">
      <c r="A208" s="150">
        <v>5550</v>
      </c>
      <c r="B208" s="151" t="s">
        <v>489</v>
      </c>
      <c r="C208" s="152">
        <v>0</v>
      </c>
      <c r="D208" s="153">
        <f t="shared" si="1"/>
        <v>0</v>
      </c>
      <c r="E208" s="90"/>
    </row>
    <row r="209" spans="1:5" x14ac:dyDescent="0.2">
      <c r="A209" s="92">
        <v>5551</v>
      </c>
      <c r="B209" s="90" t="s">
        <v>489</v>
      </c>
      <c r="C209" s="93">
        <v>0</v>
      </c>
      <c r="D209" s="94">
        <f t="shared" si="1"/>
        <v>0</v>
      </c>
      <c r="E209" s="90"/>
    </row>
    <row r="210" spans="1:5" x14ac:dyDescent="0.2">
      <c r="A210" s="150">
        <v>5590</v>
      </c>
      <c r="B210" s="151" t="s">
        <v>490</v>
      </c>
      <c r="C210" s="152">
        <v>0</v>
      </c>
      <c r="D210" s="153">
        <f t="shared" si="1"/>
        <v>0</v>
      </c>
      <c r="E210" s="90"/>
    </row>
    <row r="211" spans="1:5" x14ac:dyDescent="0.2">
      <c r="A211" s="92">
        <v>5591</v>
      </c>
      <c r="B211" s="90" t="s">
        <v>491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5592</v>
      </c>
      <c r="B212" s="90" t="s">
        <v>492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5593</v>
      </c>
      <c r="B213" s="90" t="s">
        <v>493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5594</v>
      </c>
      <c r="B214" s="90" t="s">
        <v>559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5595</v>
      </c>
      <c r="B215" s="90" t="s">
        <v>495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5596</v>
      </c>
      <c r="B216" s="90" t="s">
        <v>388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5597</v>
      </c>
      <c r="B217" s="90" t="s">
        <v>496</v>
      </c>
      <c r="C217" s="93">
        <v>0</v>
      </c>
      <c r="D217" s="94">
        <f t="shared" si="1"/>
        <v>0</v>
      </c>
      <c r="E217" s="90"/>
    </row>
    <row r="218" spans="1:5" x14ac:dyDescent="0.2">
      <c r="A218" s="92">
        <v>5598</v>
      </c>
      <c r="B218" s="90" t="s">
        <v>560</v>
      </c>
      <c r="C218" s="93">
        <v>0</v>
      </c>
      <c r="D218" s="94">
        <f t="shared" si="1"/>
        <v>0</v>
      </c>
      <c r="E218" s="90"/>
    </row>
    <row r="219" spans="1:5" x14ac:dyDescent="0.2">
      <c r="A219" s="92">
        <v>5599</v>
      </c>
      <c r="B219" s="90" t="s">
        <v>497</v>
      </c>
      <c r="C219" s="93">
        <v>0</v>
      </c>
      <c r="D219" s="94">
        <f t="shared" si="1"/>
        <v>0</v>
      </c>
      <c r="E219" s="90"/>
    </row>
    <row r="220" spans="1:5" x14ac:dyDescent="0.2">
      <c r="A220" s="150">
        <v>5600</v>
      </c>
      <c r="B220" s="151" t="s">
        <v>112</v>
      </c>
      <c r="C220" s="152">
        <v>0</v>
      </c>
      <c r="D220" s="153">
        <f t="shared" si="1"/>
        <v>0</v>
      </c>
      <c r="E220" s="90"/>
    </row>
    <row r="221" spans="1:5" x14ac:dyDescent="0.2">
      <c r="A221" s="150">
        <v>5610</v>
      </c>
      <c r="B221" s="151" t="s">
        <v>498</v>
      </c>
      <c r="C221" s="152">
        <v>0</v>
      </c>
      <c r="D221" s="153">
        <f t="shared" si="1"/>
        <v>0</v>
      </c>
      <c r="E221" s="90"/>
    </row>
    <row r="222" spans="1:5" x14ac:dyDescent="0.2">
      <c r="A222" s="92">
        <v>5611</v>
      </c>
      <c r="B222" s="90" t="s">
        <v>499</v>
      </c>
      <c r="C222" s="93">
        <v>0</v>
      </c>
      <c r="D222" s="94">
        <f t="shared" si="1"/>
        <v>0</v>
      </c>
      <c r="E222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F36"/>
  <sheetViews>
    <sheetView workbookViewId="0">
      <selection activeCell="C15" sqref="C15:C16"/>
    </sheetView>
  </sheetViews>
  <sheetFormatPr baseColWidth="10" defaultColWidth="9.140625" defaultRowHeight="11.25" x14ac:dyDescent="0.2"/>
  <cols>
    <col min="1" max="1" width="20.85546875" style="70" customWidth="1"/>
    <col min="2" max="2" width="48.140625" style="70" customWidth="1"/>
    <col min="3" max="3" width="22.85546875" style="70" customWidth="1"/>
    <col min="4" max="5" width="16.7109375" style="70" customWidth="1"/>
    <col min="6" max="6" width="12" style="70" bestFit="1" customWidth="1"/>
    <col min="7" max="7" width="27.85546875" style="70" customWidth="1"/>
    <col min="8" max="16384" width="9.140625" style="70"/>
  </cols>
  <sheetData>
    <row r="1" spans="1:5" ht="18.95" customHeight="1" x14ac:dyDescent="0.2">
      <c r="A1" s="209" t="str">
        <f>ESF!A1</f>
        <v>ACADEMIA METROPOLITANA DE SEGURIDAD PÚBLICA DE LEÓN, GUANAJUATO.</v>
      </c>
      <c r="B1" s="209"/>
      <c r="C1" s="209"/>
      <c r="D1" s="68" t="s">
        <v>223</v>
      </c>
      <c r="E1" s="69">
        <f>ESF!H1</f>
        <v>2019</v>
      </c>
    </row>
    <row r="2" spans="1:5" ht="18.95" customHeight="1" x14ac:dyDescent="0.2">
      <c r="A2" s="209" t="s">
        <v>500</v>
      </c>
      <c r="B2" s="209"/>
      <c r="C2" s="209"/>
      <c r="D2" s="68" t="s">
        <v>225</v>
      </c>
      <c r="E2" s="69" t="str">
        <f>ESF!H2</f>
        <v>Trimestral</v>
      </c>
    </row>
    <row r="3" spans="1:5" ht="18.95" customHeight="1" x14ac:dyDescent="0.2">
      <c r="A3" s="209" t="str">
        <f>ESF!A3</f>
        <v>Correspondiente del 01 de Enero al 31 de Diciembre de 2019</v>
      </c>
      <c r="B3" s="209"/>
      <c r="C3" s="209"/>
      <c r="D3" s="68" t="s">
        <v>227</v>
      </c>
      <c r="E3" s="69">
        <f>ESF!H3</f>
        <v>1</v>
      </c>
    </row>
    <row r="5" spans="1:5" x14ac:dyDescent="0.2">
      <c r="A5" s="71" t="s">
        <v>228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0</v>
      </c>
    </row>
    <row r="9" spans="1:5" x14ac:dyDescent="0.2">
      <c r="A9" s="74">
        <v>3120</v>
      </c>
      <c r="B9" s="70" t="s">
        <v>501</v>
      </c>
      <c r="C9" s="75">
        <v>0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195">
        <v>3210</v>
      </c>
      <c r="B14" s="196" t="s">
        <v>504</v>
      </c>
      <c r="C14" s="197">
        <f>SUM(C15)</f>
        <v>4096703.5799999982</v>
      </c>
      <c r="D14" s="196"/>
      <c r="E14" s="196"/>
    </row>
    <row r="15" spans="1:5" x14ac:dyDescent="0.2">
      <c r="A15" s="74" t="s">
        <v>827</v>
      </c>
      <c r="B15" s="70" t="s">
        <v>828</v>
      </c>
      <c r="C15" s="75">
        <v>4096703.5799999982</v>
      </c>
      <c r="D15" s="70" t="s">
        <v>826</v>
      </c>
    </row>
    <row r="16" spans="1:5" x14ac:dyDescent="0.2">
      <c r="A16" s="195">
        <v>3220</v>
      </c>
      <c r="B16" s="196" t="s">
        <v>505</v>
      </c>
      <c r="C16" s="197">
        <f>SUM(C17:C24)</f>
        <v>19772966.229999997</v>
      </c>
      <c r="D16" s="196"/>
      <c r="E16" s="196"/>
    </row>
    <row r="17" spans="1:6" x14ac:dyDescent="0.2">
      <c r="A17" s="74" t="s">
        <v>810</v>
      </c>
      <c r="B17" s="70" t="s">
        <v>811</v>
      </c>
      <c r="C17" s="75">
        <v>3424674.59</v>
      </c>
      <c r="D17" s="70" t="s">
        <v>826</v>
      </c>
      <c r="F17" s="162"/>
    </row>
    <row r="18" spans="1:6" x14ac:dyDescent="0.2">
      <c r="A18" s="74" t="s">
        <v>812</v>
      </c>
      <c r="B18" s="70" t="s">
        <v>813</v>
      </c>
      <c r="C18" s="75">
        <v>2040543.66</v>
      </c>
      <c r="D18" s="70" t="s">
        <v>826</v>
      </c>
      <c r="F18" s="162"/>
    </row>
    <row r="19" spans="1:6" x14ac:dyDescent="0.2">
      <c r="A19" s="74" t="s">
        <v>814</v>
      </c>
      <c r="B19" s="70" t="s">
        <v>815</v>
      </c>
      <c r="C19" s="75">
        <v>1139264.5900000001</v>
      </c>
      <c r="D19" s="70" t="s">
        <v>826</v>
      </c>
      <c r="F19" s="162"/>
    </row>
    <row r="20" spans="1:6" x14ac:dyDescent="0.2">
      <c r="A20" s="74" t="s">
        <v>816</v>
      </c>
      <c r="B20" s="70" t="s">
        <v>817</v>
      </c>
      <c r="C20" s="75">
        <v>-1188462.8700000001</v>
      </c>
      <c r="D20" s="70" t="s">
        <v>826</v>
      </c>
      <c r="F20" s="162"/>
    </row>
    <row r="21" spans="1:6" x14ac:dyDescent="0.2">
      <c r="A21" s="74" t="s">
        <v>818</v>
      </c>
      <c r="B21" s="70" t="s">
        <v>819</v>
      </c>
      <c r="C21" s="75">
        <v>1154421.8799999999</v>
      </c>
      <c r="D21" s="70" t="s">
        <v>826</v>
      </c>
      <c r="F21" s="162"/>
    </row>
    <row r="22" spans="1:6" x14ac:dyDescent="0.2">
      <c r="A22" s="74" t="s">
        <v>820</v>
      </c>
      <c r="B22" s="70" t="s">
        <v>821</v>
      </c>
      <c r="C22" s="75">
        <v>1941794.52</v>
      </c>
      <c r="D22" s="70" t="s">
        <v>826</v>
      </c>
      <c r="F22" s="162"/>
    </row>
    <row r="23" spans="1:6" x14ac:dyDescent="0.2">
      <c r="A23" s="74" t="s">
        <v>822</v>
      </c>
      <c r="B23" s="70" t="s">
        <v>823</v>
      </c>
      <c r="C23" s="75">
        <v>-2748352.32</v>
      </c>
      <c r="D23" s="70" t="s">
        <v>826</v>
      </c>
      <c r="F23" s="162"/>
    </row>
    <row r="24" spans="1:6" x14ac:dyDescent="0.2">
      <c r="A24" s="74" t="s">
        <v>824</v>
      </c>
      <c r="B24" s="70" t="s">
        <v>825</v>
      </c>
      <c r="C24" s="75">
        <v>14009082.18</v>
      </c>
      <c r="D24" s="70" t="s">
        <v>826</v>
      </c>
      <c r="F24" s="162"/>
    </row>
    <row r="25" spans="1:6" x14ac:dyDescent="0.2">
      <c r="A25" s="74">
        <v>3230</v>
      </c>
      <c r="B25" s="70" t="s">
        <v>506</v>
      </c>
      <c r="C25" s="75">
        <v>0</v>
      </c>
    </row>
    <row r="26" spans="1:6" x14ac:dyDescent="0.2">
      <c r="A26" s="74">
        <v>3231</v>
      </c>
      <c r="B26" s="70" t="s">
        <v>507</v>
      </c>
      <c r="C26" s="75">
        <v>0</v>
      </c>
    </row>
    <row r="27" spans="1:6" x14ac:dyDescent="0.2">
      <c r="A27" s="74">
        <v>3232</v>
      </c>
      <c r="B27" s="70" t="s">
        <v>508</v>
      </c>
      <c r="C27" s="75">
        <v>0</v>
      </c>
    </row>
    <row r="28" spans="1:6" x14ac:dyDescent="0.2">
      <c r="A28" s="74">
        <v>3233</v>
      </c>
      <c r="B28" s="70" t="s">
        <v>509</v>
      </c>
      <c r="C28" s="75">
        <v>0</v>
      </c>
    </row>
    <row r="29" spans="1:6" x14ac:dyDescent="0.2">
      <c r="A29" s="74">
        <v>3239</v>
      </c>
      <c r="B29" s="70" t="s">
        <v>510</v>
      </c>
      <c r="C29" s="75">
        <v>0</v>
      </c>
    </row>
    <row r="30" spans="1:6" x14ac:dyDescent="0.2">
      <c r="A30" s="74">
        <v>3240</v>
      </c>
      <c r="B30" s="70" t="s">
        <v>511</v>
      </c>
      <c r="C30" s="75">
        <v>0</v>
      </c>
    </row>
    <row r="31" spans="1:6" x14ac:dyDescent="0.2">
      <c r="A31" s="74">
        <v>3241</v>
      </c>
      <c r="B31" s="70" t="s">
        <v>512</v>
      </c>
      <c r="C31" s="75">
        <v>0</v>
      </c>
    </row>
    <row r="32" spans="1:6" x14ac:dyDescent="0.2">
      <c r="A32" s="74">
        <v>3242</v>
      </c>
      <c r="B32" s="70" t="s">
        <v>513</v>
      </c>
      <c r="C32" s="75">
        <v>0</v>
      </c>
    </row>
    <row r="33" spans="1:3" x14ac:dyDescent="0.2">
      <c r="A33" s="74">
        <v>3243</v>
      </c>
      <c r="B33" s="70" t="s">
        <v>514</v>
      </c>
      <c r="C33" s="75">
        <v>0</v>
      </c>
    </row>
    <row r="34" spans="1:3" x14ac:dyDescent="0.2">
      <c r="A34" s="74">
        <v>3250</v>
      </c>
      <c r="B34" s="70" t="s">
        <v>515</v>
      </c>
      <c r="C34" s="75">
        <v>0</v>
      </c>
    </row>
    <row r="35" spans="1:3" x14ac:dyDescent="0.2">
      <c r="A35" s="74">
        <v>3251</v>
      </c>
      <c r="B35" s="70" t="s">
        <v>516</v>
      </c>
      <c r="C35" s="75">
        <v>0</v>
      </c>
    </row>
    <row r="36" spans="1:3" x14ac:dyDescent="0.2">
      <c r="A36" s="74">
        <v>3252</v>
      </c>
      <c r="B36" s="70" t="s">
        <v>517</v>
      </c>
      <c r="C36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F86"/>
  <sheetViews>
    <sheetView workbookViewId="0">
      <selection activeCell="C35" sqref="C35:C43"/>
    </sheetView>
  </sheetViews>
  <sheetFormatPr baseColWidth="10" defaultColWidth="9.140625" defaultRowHeight="11.25" x14ac:dyDescent="0.2"/>
  <cols>
    <col min="1" max="1" width="19.7109375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6" width="13.5703125" style="70" customWidth="1"/>
    <col min="7" max="16384" width="9.140625" style="70"/>
  </cols>
  <sheetData>
    <row r="1" spans="1:5" s="76" customFormat="1" ht="18.95" customHeight="1" x14ac:dyDescent="0.25">
      <c r="A1" s="209" t="str">
        <f>ESF!A1</f>
        <v>ACADEMIA METROPOLITANA DE SEGURIDAD PÚBLICA DE LEÓN, GUANAJUATO.</v>
      </c>
      <c r="B1" s="209"/>
      <c r="C1" s="209"/>
      <c r="D1" s="68" t="s">
        <v>223</v>
      </c>
      <c r="E1" s="69">
        <f>ESF!H1</f>
        <v>2019</v>
      </c>
    </row>
    <row r="2" spans="1:5" s="76" customFormat="1" ht="18.95" customHeight="1" x14ac:dyDescent="0.25">
      <c r="A2" s="209" t="s">
        <v>518</v>
      </c>
      <c r="B2" s="209"/>
      <c r="C2" s="209"/>
      <c r="D2" s="68" t="s">
        <v>225</v>
      </c>
      <c r="E2" s="69" t="str">
        <f>ESF!H2</f>
        <v>Trimestral</v>
      </c>
    </row>
    <row r="3" spans="1:5" s="76" customFormat="1" ht="18.95" customHeight="1" x14ac:dyDescent="0.25">
      <c r="A3" s="209" t="str">
        <f>ESF!A3</f>
        <v>Correspondiente del 01 de Enero al 31 de Diciembre de 2019</v>
      </c>
      <c r="B3" s="209"/>
      <c r="C3" s="209"/>
      <c r="D3" s="68" t="s">
        <v>227</v>
      </c>
      <c r="E3" s="69">
        <f>ESF!H3</f>
        <v>1</v>
      </c>
    </row>
    <row r="4" spans="1:5" x14ac:dyDescent="0.2">
      <c r="A4" s="71" t="s">
        <v>228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195">
        <v>1111</v>
      </c>
      <c r="B8" s="196" t="s">
        <v>519</v>
      </c>
      <c r="C8" s="197">
        <f>SUM(C9:C10)</f>
        <v>5541.38</v>
      </c>
      <c r="D8" s="197">
        <f t="shared" ref="D8:E8" si="0">SUM(D9:D10)</f>
        <v>5541.38</v>
      </c>
      <c r="E8" s="197">
        <f t="shared" si="0"/>
        <v>0</v>
      </c>
    </row>
    <row r="9" spans="1:5" x14ac:dyDescent="0.2">
      <c r="A9" s="74" t="s">
        <v>829</v>
      </c>
      <c r="B9" s="70" t="s">
        <v>830</v>
      </c>
      <c r="C9" s="75">
        <v>5141.38</v>
      </c>
      <c r="D9" s="75">
        <v>5141.38</v>
      </c>
      <c r="E9" s="75">
        <f>+D9-C9</f>
        <v>0</v>
      </c>
    </row>
    <row r="10" spans="1:5" x14ac:dyDescent="0.2">
      <c r="A10" s="74" t="s">
        <v>831</v>
      </c>
      <c r="B10" s="70" t="s">
        <v>832</v>
      </c>
      <c r="C10" s="75">
        <v>400</v>
      </c>
      <c r="D10" s="75">
        <v>400</v>
      </c>
      <c r="E10" s="75">
        <f>+D10-C10</f>
        <v>0</v>
      </c>
    </row>
    <row r="11" spans="1:5" x14ac:dyDescent="0.2">
      <c r="A11" s="195">
        <v>1112</v>
      </c>
      <c r="B11" s="196" t="s">
        <v>520</v>
      </c>
      <c r="C11" s="197">
        <f>SUM(C12:C15)</f>
        <v>17241013.609999999</v>
      </c>
      <c r="D11" s="197">
        <f>SUM(D12:D15)</f>
        <v>14127853.16</v>
      </c>
      <c r="E11" s="197">
        <f>SUM(E12:E15)</f>
        <v>-3113160.45</v>
      </c>
    </row>
    <row r="12" spans="1:5" x14ac:dyDescent="0.2">
      <c r="A12" s="74" t="s">
        <v>833</v>
      </c>
      <c r="B12" s="70" t="s">
        <v>834</v>
      </c>
      <c r="C12" s="75">
        <v>591951.92000000004</v>
      </c>
      <c r="D12" s="75">
        <v>260852.57</v>
      </c>
      <c r="E12" s="75">
        <f t="shared" ref="E12:E15" si="1">+D12-C12</f>
        <v>-331099.35000000003</v>
      </c>
    </row>
    <row r="13" spans="1:5" x14ac:dyDescent="0.2">
      <c r="A13" s="74" t="s">
        <v>835</v>
      </c>
      <c r="B13" s="70" t="s">
        <v>836</v>
      </c>
      <c r="C13" s="75">
        <v>10291231.470000001</v>
      </c>
      <c r="D13" s="75">
        <v>12484455.98</v>
      </c>
      <c r="E13" s="75">
        <f t="shared" si="1"/>
        <v>2193224.5099999998</v>
      </c>
    </row>
    <row r="14" spans="1:5" x14ac:dyDescent="0.2">
      <c r="A14" s="74" t="s">
        <v>837</v>
      </c>
      <c r="B14" s="70" t="s">
        <v>838</v>
      </c>
      <c r="C14" s="75">
        <v>9522.77</v>
      </c>
      <c r="D14" s="75">
        <v>9611.25</v>
      </c>
      <c r="E14" s="75">
        <f t="shared" si="1"/>
        <v>88.479999999999563</v>
      </c>
    </row>
    <row r="15" spans="1:5" x14ac:dyDescent="0.2">
      <c r="A15" s="74" t="s">
        <v>839</v>
      </c>
      <c r="B15" s="70" t="s">
        <v>840</v>
      </c>
      <c r="C15" s="75">
        <v>6348307.4500000002</v>
      </c>
      <c r="D15" s="75">
        <v>1372933.36</v>
      </c>
      <c r="E15" s="75">
        <f t="shared" si="1"/>
        <v>-4975374.09</v>
      </c>
    </row>
    <row r="16" spans="1:5" x14ac:dyDescent="0.2">
      <c r="A16" s="74">
        <v>1113</v>
      </c>
      <c r="B16" s="70" t="s">
        <v>521</v>
      </c>
      <c r="C16" s="75">
        <v>0</v>
      </c>
      <c r="D16" s="75">
        <v>0</v>
      </c>
    </row>
    <row r="17" spans="1:5" x14ac:dyDescent="0.2">
      <c r="A17" s="74">
        <v>1114</v>
      </c>
      <c r="B17" s="70" t="s">
        <v>229</v>
      </c>
      <c r="C17" s="75">
        <v>0</v>
      </c>
      <c r="D17" s="75">
        <v>0</v>
      </c>
    </row>
    <row r="18" spans="1:5" x14ac:dyDescent="0.2">
      <c r="A18" s="74">
        <v>1115</v>
      </c>
      <c r="B18" s="70" t="s">
        <v>230</v>
      </c>
      <c r="C18" s="75">
        <v>0</v>
      </c>
      <c r="D18" s="75">
        <v>0</v>
      </c>
    </row>
    <row r="19" spans="1:5" x14ac:dyDescent="0.2">
      <c r="A19" s="74">
        <v>1116</v>
      </c>
      <c r="B19" s="70" t="s">
        <v>522</v>
      </c>
      <c r="C19" s="75">
        <v>0</v>
      </c>
      <c r="D19" s="75">
        <v>0</v>
      </c>
    </row>
    <row r="20" spans="1:5" x14ac:dyDescent="0.2">
      <c r="A20" s="74">
        <v>1119</v>
      </c>
      <c r="B20" s="70" t="s">
        <v>523</v>
      </c>
      <c r="C20" s="75">
        <v>0</v>
      </c>
      <c r="D20" s="75">
        <v>0</v>
      </c>
    </row>
    <row r="21" spans="1:5" x14ac:dyDescent="0.2">
      <c r="A21" s="74">
        <v>1110</v>
      </c>
      <c r="B21" s="70" t="s">
        <v>524</v>
      </c>
      <c r="C21" s="75">
        <v>0</v>
      </c>
      <c r="D21" s="75">
        <v>0</v>
      </c>
    </row>
    <row r="24" spans="1:5" x14ac:dyDescent="0.2">
      <c r="A24" s="72" t="s">
        <v>202</v>
      </c>
      <c r="B24" s="72"/>
      <c r="C24" s="72"/>
      <c r="D24" s="72"/>
      <c r="E24" s="72"/>
    </row>
    <row r="25" spans="1:5" x14ac:dyDescent="0.2">
      <c r="A25" s="73" t="s">
        <v>180</v>
      </c>
      <c r="B25" s="73" t="s">
        <v>177</v>
      </c>
      <c r="C25" s="73" t="s">
        <v>178</v>
      </c>
      <c r="D25" s="73" t="s">
        <v>525</v>
      </c>
      <c r="E25" s="73" t="s">
        <v>205</v>
      </c>
    </row>
    <row r="26" spans="1:5" x14ac:dyDescent="0.2">
      <c r="A26" s="82">
        <v>1230</v>
      </c>
      <c r="B26" s="83" t="s">
        <v>260</v>
      </c>
      <c r="C26" s="154">
        <v>0</v>
      </c>
      <c r="D26" s="154"/>
      <c r="E26" s="154">
        <v>0</v>
      </c>
    </row>
    <row r="27" spans="1:5" x14ac:dyDescent="0.2">
      <c r="A27" s="74">
        <v>1231</v>
      </c>
      <c r="B27" s="70" t="s">
        <v>261</v>
      </c>
      <c r="C27" s="75">
        <v>0</v>
      </c>
      <c r="D27" s="75"/>
      <c r="E27" s="75">
        <v>0</v>
      </c>
    </row>
    <row r="28" spans="1:5" x14ac:dyDescent="0.2">
      <c r="A28" s="74">
        <v>1232</v>
      </c>
      <c r="B28" s="70" t="s">
        <v>262</v>
      </c>
      <c r="C28" s="75">
        <v>0</v>
      </c>
      <c r="D28" s="75"/>
      <c r="E28" s="75">
        <v>0</v>
      </c>
    </row>
    <row r="29" spans="1:5" x14ac:dyDescent="0.2">
      <c r="A29" s="74">
        <v>1233</v>
      </c>
      <c r="B29" s="70" t="s">
        <v>263</v>
      </c>
      <c r="C29" s="75">
        <v>0</v>
      </c>
      <c r="D29" s="75"/>
      <c r="E29" s="75">
        <v>0</v>
      </c>
    </row>
    <row r="30" spans="1:5" x14ac:dyDescent="0.2">
      <c r="A30" s="74">
        <v>1234</v>
      </c>
      <c r="B30" s="70" t="s">
        <v>264</v>
      </c>
      <c r="C30" s="75">
        <v>0</v>
      </c>
      <c r="D30" s="75"/>
      <c r="E30" s="75">
        <v>0</v>
      </c>
    </row>
    <row r="31" spans="1:5" x14ac:dyDescent="0.2">
      <c r="A31" s="74">
        <v>1235</v>
      </c>
      <c r="B31" s="70" t="s">
        <v>265</v>
      </c>
      <c r="C31" s="75">
        <v>0</v>
      </c>
      <c r="D31" s="75"/>
      <c r="E31" s="75">
        <v>0</v>
      </c>
    </row>
    <row r="32" spans="1:5" x14ac:dyDescent="0.2">
      <c r="A32" s="74">
        <v>1236</v>
      </c>
      <c r="B32" s="70" t="s">
        <v>266</v>
      </c>
      <c r="C32" s="75">
        <v>0</v>
      </c>
      <c r="D32" s="75"/>
      <c r="E32" s="75">
        <v>0</v>
      </c>
    </row>
    <row r="33" spans="1:6" x14ac:dyDescent="0.2">
      <c r="A33" s="74">
        <v>1239</v>
      </c>
      <c r="B33" s="70" t="s">
        <v>267</v>
      </c>
      <c r="C33" s="75">
        <v>0</v>
      </c>
      <c r="D33" s="75"/>
      <c r="E33" s="75">
        <v>0</v>
      </c>
    </row>
    <row r="34" spans="1:6" x14ac:dyDescent="0.2">
      <c r="A34" s="198">
        <v>1240</v>
      </c>
      <c r="B34" s="199" t="s">
        <v>268</v>
      </c>
      <c r="C34" s="200">
        <f>+C35+C36+C37+C38+C39+C40+C41+C42</f>
        <v>2374124.7000000002</v>
      </c>
      <c r="D34" s="200"/>
      <c r="E34" s="200">
        <f>+E35+E36+E37+E38+E39+E40+E41+E42</f>
        <v>2374124.7000000002</v>
      </c>
      <c r="F34" s="170"/>
    </row>
    <row r="35" spans="1:6" x14ac:dyDescent="0.2">
      <c r="A35" s="74">
        <v>1241</v>
      </c>
      <c r="B35" s="70" t="s">
        <v>269</v>
      </c>
      <c r="C35" s="75">
        <v>905939.52</v>
      </c>
      <c r="D35" s="75"/>
      <c r="E35" s="75">
        <v>905939.52</v>
      </c>
    </row>
    <row r="36" spans="1:6" x14ac:dyDescent="0.2">
      <c r="A36" s="74">
        <v>1242</v>
      </c>
      <c r="B36" s="70" t="s">
        <v>270</v>
      </c>
      <c r="C36" s="75">
        <v>0</v>
      </c>
      <c r="D36" s="75"/>
      <c r="E36" s="75">
        <v>0</v>
      </c>
    </row>
    <row r="37" spans="1:6" x14ac:dyDescent="0.2">
      <c r="A37" s="74">
        <v>1243</v>
      </c>
      <c r="B37" s="70" t="s">
        <v>271</v>
      </c>
      <c r="C37" s="75">
        <v>316.38</v>
      </c>
      <c r="D37" s="75"/>
      <c r="E37" s="75">
        <v>316.38</v>
      </c>
    </row>
    <row r="38" spans="1:6" x14ac:dyDescent="0.2">
      <c r="A38" s="74">
        <v>1244</v>
      </c>
      <c r="B38" s="70" t="s">
        <v>272</v>
      </c>
      <c r="C38" s="75">
        <v>1399396.55</v>
      </c>
      <c r="D38" s="75"/>
      <c r="E38" s="75">
        <v>1399396.55</v>
      </c>
    </row>
    <row r="39" spans="1:6" x14ac:dyDescent="0.2">
      <c r="A39" s="74">
        <v>1245</v>
      </c>
      <c r="B39" s="70" t="s">
        <v>273</v>
      </c>
      <c r="C39" s="75">
        <v>0</v>
      </c>
      <c r="D39" s="75"/>
      <c r="E39" s="75">
        <v>0</v>
      </c>
    </row>
    <row r="40" spans="1:6" x14ac:dyDescent="0.2">
      <c r="A40" s="74">
        <v>1246</v>
      </c>
      <c r="B40" s="70" t="s">
        <v>274</v>
      </c>
      <c r="C40" s="75">
        <v>68472.25</v>
      </c>
      <c r="D40" s="75"/>
      <c r="E40" s="75">
        <v>68472.25</v>
      </c>
    </row>
    <row r="41" spans="1:6" x14ac:dyDescent="0.2">
      <c r="A41" s="74">
        <v>1247</v>
      </c>
      <c r="B41" s="70" t="s">
        <v>275</v>
      </c>
      <c r="C41" s="75">
        <v>0</v>
      </c>
      <c r="D41" s="75"/>
      <c r="E41" s="75">
        <v>0</v>
      </c>
    </row>
    <row r="42" spans="1:6" x14ac:dyDescent="0.2">
      <c r="A42" s="74">
        <v>1248</v>
      </c>
      <c r="B42" s="70" t="s">
        <v>276</v>
      </c>
      <c r="C42" s="75">
        <v>0</v>
      </c>
      <c r="D42" s="75"/>
      <c r="E42" s="75">
        <v>0</v>
      </c>
    </row>
    <row r="43" spans="1:6" x14ac:dyDescent="0.2">
      <c r="A43" s="198">
        <v>1250</v>
      </c>
      <c r="B43" s="199" t="s">
        <v>278</v>
      </c>
      <c r="C43" s="200">
        <f>SUM(C44:C48)</f>
        <v>5051.6099999999997</v>
      </c>
      <c r="D43" s="200"/>
      <c r="E43" s="200">
        <f>SUM(E44:E48)</f>
        <v>5051.6099999999997</v>
      </c>
    </row>
    <row r="44" spans="1:6" x14ac:dyDescent="0.2">
      <c r="A44" s="74">
        <v>1251</v>
      </c>
      <c r="B44" s="70" t="s">
        <v>279</v>
      </c>
      <c r="C44" s="75">
        <v>5051.6099999999997</v>
      </c>
      <c r="D44" s="75"/>
      <c r="E44" s="75">
        <v>5051.6099999999997</v>
      </c>
    </row>
    <row r="45" spans="1:6" x14ac:dyDescent="0.2">
      <c r="A45" s="74">
        <v>1252</v>
      </c>
      <c r="B45" s="70" t="s">
        <v>280</v>
      </c>
      <c r="C45" s="75">
        <v>0</v>
      </c>
      <c r="D45" s="75"/>
      <c r="E45" s="75">
        <v>0</v>
      </c>
    </row>
    <row r="46" spans="1:6" x14ac:dyDescent="0.2">
      <c r="A46" s="74">
        <v>1253</v>
      </c>
      <c r="B46" s="70" t="s">
        <v>281</v>
      </c>
      <c r="C46" s="75">
        <v>0</v>
      </c>
      <c r="D46" s="75"/>
      <c r="E46" s="75">
        <v>0</v>
      </c>
    </row>
    <row r="47" spans="1:6" x14ac:dyDescent="0.2">
      <c r="A47" s="74">
        <v>1254</v>
      </c>
      <c r="B47" s="70" t="s">
        <v>282</v>
      </c>
      <c r="C47" s="170">
        <v>0</v>
      </c>
      <c r="D47" s="170"/>
      <c r="E47" s="170">
        <v>0</v>
      </c>
    </row>
    <row r="48" spans="1:6" x14ac:dyDescent="0.2">
      <c r="A48" s="74">
        <v>1259</v>
      </c>
      <c r="B48" s="70" t="s">
        <v>283</v>
      </c>
      <c r="C48" s="170">
        <v>0</v>
      </c>
      <c r="D48" s="170"/>
      <c r="E48" s="170">
        <v>0</v>
      </c>
    </row>
    <row r="49" spans="1:5" x14ac:dyDescent="0.2">
      <c r="C49" s="170"/>
      <c r="D49" s="170"/>
      <c r="E49" s="170"/>
    </row>
    <row r="50" spans="1:5" x14ac:dyDescent="0.2">
      <c r="A50" s="72" t="s">
        <v>210</v>
      </c>
      <c r="B50" s="72"/>
      <c r="C50" s="72"/>
      <c r="D50" s="72"/>
      <c r="E50" s="72"/>
    </row>
    <row r="51" spans="1:5" x14ac:dyDescent="0.2">
      <c r="A51" s="73" t="s">
        <v>180</v>
      </c>
      <c r="B51" s="73" t="s">
        <v>177</v>
      </c>
      <c r="C51" s="73" t="s">
        <v>203</v>
      </c>
      <c r="D51" s="73" t="s">
        <v>204</v>
      </c>
      <c r="E51" s="73"/>
    </row>
    <row r="52" spans="1:5" x14ac:dyDescent="0.2">
      <c r="A52" s="198">
        <v>5500</v>
      </c>
      <c r="B52" s="199" t="s">
        <v>471</v>
      </c>
      <c r="C52" s="200">
        <f>+C53+C62+C65+C71+C73+C75</f>
        <v>4030449.03</v>
      </c>
      <c r="D52" s="200">
        <f>+D53+D62+D65+D71+D73+D75</f>
        <v>3624367.95</v>
      </c>
      <c r="E52" s="199"/>
    </row>
    <row r="53" spans="1:5" x14ac:dyDescent="0.2">
      <c r="A53" s="198">
        <v>5510</v>
      </c>
      <c r="B53" s="199" t="s">
        <v>472</v>
      </c>
      <c r="C53" s="200">
        <f>SUM(C54:C61)</f>
        <v>4030449.03</v>
      </c>
      <c r="D53" s="200">
        <f>SUM(D54:D61)</f>
        <v>3624367.95</v>
      </c>
      <c r="E53" s="199"/>
    </row>
    <row r="54" spans="1:5" x14ac:dyDescent="0.2">
      <c r="A54" s="74">
        <v>5511</v>
      </c>
      <c r="B54" s="70" t="s">
        <v>473</v>
      </c>
      <c r="C54" s="75">
        <v>0</v>
      </c>
      <c r="D54" s="75">
        <v>0</v>
      </c>
    </row>
    <row r="55" spans="1:5" x14ac:dyDescent="0.2">
      <c r="A55" s="74">
        <v>5512</v>
      </c>
      <c r="B55" s="70" t="s">
        <v>474</v>
      </c>
      <c r="C55" s="75">
        <v>0</v>
      </c>
      <c r="D55" s="75">
        <v>0</v>
      </c>
    </row>
    <row r="56" spans="1:5" x14ac:dyDescent="0.2">
      <c r="A56" s="74">
        <v>5513</v>
      </c>
      <c r="B56" s="70" t="s">
        <v>475</v>
      </c>
      <c r="C56" s="75">
        <v>0</v>
      </c>
      <c r="D56" s="75">
        <v>0</v>
      </c>
    </row>
    <row r="57" spans="1:5" x14ac:dyDescent="0.2">
      <c r="A57" s="74">
        <v>5514</v>
      </c>
      <c r="B57" s="70" t="s">
        <v>476</v>
      </c>
      <c r="C57" s="75">
        <v>0</v>
      </c>
      <c r="D57" s="75">
        <v>0</v>
      </c>
    </row>
    <row r="58" spans="1:5" x14ac:dyDescent="0.2">
      <c r="A58" s="74">
        <v>5515</v>
      </c>
      <c r="B58" s="70" t="s">
        <v>477</v>
      </c>
      <c r="C58" s="75">
        <v>3873140.8499999996</v>
      </c>
      <c r="D58" s="75">
        <v>3480592.41</v>
      </c>
    </row>
    <row r="59" spans="1:5" x14ac:dyDescent="0.2">
      <c r="A59" s="74">
        <v>5516</v>
      </c>
      <c r="B59" s="70" t="s">
        <v>478</v>
      </c>
      <c r="C59" s="75">
        <v>0</v>
      </c>
      <c r="D59" s="75">
        <v>0</v>
      </c>
    </row>
    <row r="60" spans="1:5" x14ac:dyDescent="0.2">
      <c r="A60" s="74">
        <v>5517</v>
      </c>
      <c r="B60" s="70" t="s">
        <v>479</v>
      </c>
      <c r="C60" s="75">
        <v>157308.18000000002</v>
      </c>
      <c r="D60" s="75">
        <v>143775.54</v>
      </c>
    </row>
    <row r="61" spans="1:5" x14ac:dyDescent="0.2">
      <c r="A61" s="74">
        <v>5518</v>
      </c>
      <c r="B61" s="70" t="s">
        <v>114</v>
      </c>
      <c r="C61" s="75">
        <v>0</v>
      </c>
      <c r="D61" s="75">
        <v>0</v>
      </c>
    </row>
    <row r="62" spans="1:5" x14ac:dyDescent="0.2">
      <c r="A62" s="74">
        <v>5520</v>
      </c>
      <c r="B62" s="70" t="s">
        <v>113</v>
      </c>
      <c r="C62" s="75">
        <v>0</v>
      </c>
      <c r="D62" s="75">
        <v>0</v>
      </c>
    </row>
    <row r="63" spans="1:5" x14ac:dyDescent="0.2">
      <c r="A63" s="74">
        <v>5521</v>
      </c>
      <c r="B63" s="70" t="s">
        <v>480</v>
      </c>
      <c r="C63" s="75">
        <v>0</v>
      </c>
      <c r="D63" s="75">
        <v>0</v>
      </c>
    </row>
    <row r="64" spans="1:5" x14ac:dyDescent="0.2">
      <c r="A64" s="74">
        <v>5522</v>
      </c>
      <c r="B64" s="70" t="s">
        <v>481</v>
      </c>
      <c r="C64" s="75">
        <v>0</v>
      </c>
      <c r="D64" s="75">
        <v>0</v>
      </c>
    </row>
    <row r="65" spans="1:4" x14ac:dyDescent="0.2">
      <c r="A65" s="74">
        <v>5530</v>
      </c>
      <c r="B65" s="70" t="s">
        <v>482</v>
      </c>
      <c r="C65" s="75">
        <v>0</v>
      </c>
      <c r="D65" s="75">
        <v>0</v>
      </c>
    </row>
    <row r="66" spans="1:4" x14ac:dyDescent="0.2">
      <c r="A66" s="74">
        <v>5531</v>
      </c>
      <c r="B66" s="70" t="s">
        <v>483</v>
      </c>
      <c r="C66" s="75">
        <v>0</v>
      </c>
      <c r="D66" s="75">
        <v>0</v>
      </c>
    </row>
    <row r="67" spans="1:4" x14ac:dyDescent="0.2">
      <c r="A67" s="74">
        <v>5532</v>
      </c>
      <c r="B67" s="70" t="s">
        <v>484</v>
      </c>
      <c r="C67" s="75">
        <v>0</v>
      </c>
      <c r="D67" s="75">
        <v>0</v>
      </c>
    </row>
    <row r="68" spans="1:4" x14ac:dyDescent="0.2">
      <c r="A68" s="74">
        <v>5533</v>
      </c>
      <c r="B68" s="70" t="s">
        <v>485</v>
      </c>
      <c r="C68" s="75">
        <v>0</v>
      </c>
      <c r="D68" s="75">
        <v>0</v>
      </c>
    </row>
    <row r="69" spans="1:4" x14ac:dyDescent="0.2">
      <c r="A69" s="74">
        <v>5534</v>
      </c>
      <c r="B69" s="70" t="s">
        <v>486</v>
      </c>
      <c r="C69" s="75">
        <v>0</v>
      </c>
      <c r="D69" s="75">
        <v>0</v>
      </c>
    </row>
    <row r="70" spans="1:4" x14ac:dyDescent="0.2">
      <c r="A70" s="74">
        <v>5535</v>
      </c>
      <c r="B70" s="70" t="s">
        <v>487</v>
      </c>
      <c r="C70" s="75">
        <v>0</v>
      </c>
      <c r="D70" s="75">
        <v>0</v>
      </c>
    </row>
    <row r="71" spans="1:4" x14ac:dyDescent="0.2">
      <c r="A71" s="74">
        <v>5540</v>
      </c>
      <c r="B71" s="70" t="s">
        <v>488</v>
      </c>
      <c r="C71" s="75">
        <v>0</v>
      </c>
      <c r="D71" s="75">
        <v>0</v>
      </c>
    </row>
    <row r="72" spans="1:4" x14ac:dyDescent="0.2">
      <c r="A72" s="74">
        <v>5541</v>
      </c>
      <c r="B72" s="70" t="s">
        <v>488</v>
      </c>
      <c r="C72" s="75">
        <v>0</v>
      </c>
      <c r="D72" s="75">
        <v>0</v>
      </c>
    </row>
    <row r="73" spans="1:4" x14ac:dyDescent="0.2">
      <c r="A73" s="74">
        <v>5550</v>
      </c>
      <c r="B73" s="70" t="s">
        <v>489</v>
      </c>
      <c r="C73" s="75">
        <v>0</v>
      </c>
      <c r="D73" s="75">
        <v>0</v>
      </c>
    </row>
    <row r="74" spans="1:4" x14ac:dyDescent="0.2">
      <c r="A74" s="74">
        <v>5551</v>
      </c>
      <c r="B74" s="70" t="s">
        <v>489</v>
      </c>
      <c r="C74" s="75">
        <v>0</v>
      </c>
      <c r="D74" s="75">
        <v>0</v>
      </c>
    </row>
    <row r="75" spans="1:4" x14ac:dyDescent="0.2">
      <c r="A75" s="74">
        <v>5590</v>
      </c>
      <c r="B75" s="70" t="s">
        <v>490</v>
      </c>
      <c r="C75" s="75">
        <v>0</v>
      </c>
      <c r="D75" s="75">
        <v>0</v>
      </c>
    </row>
    <row r="76" spans="1:4" x14ac:dyDescent="0.2">
      <c r="A76" s="74">
        <v>5591</v>
      </c>
      <c r="B76" s="70" t="s">
        <v>491</v>
      </c>
      <c r="C76" s="75">
        <v>0</v>
      </c>
      <c r="D76" s="75">
        <v>0</v>
      </c>
    </row>
    <row r="77" spans="1:4" x14ac:dyDescent="0.2">
      <c r="A77" s="74">
        <v>5592</v>
      </c>
      <c r="B77" s="70" t="s">
        <v>492</v>
      </c>
      <c r="C77" s="75">
        <v>0</v>
      </c>
      <c r="D77" s="75">
        <v>0</v>
      </c>
    </row>
    <row r="78" spans="1:4" x14ac:dyDescent="0.2">
      <c r="A78" s="74">
        <v>5593</v>
      </c>
      <c r="B78" s="70" t="s">
        <v>493</v>
      </c>
      <c r="C78" s="75">
        <v>0</v>
      </c>
      <c r="D78" s="75">
        <v>0</v>
      </c>
    </row>
    <row r="79" spans="1:4" x14ac:dyDescent="0.2">
      <c r="A79" s="74">
        <v>5594</v>
      </c>
      <c r="B79" s="70" t="s">
        <v>494</v>
      </c>
      <c r="C79" s="75">
        <v>0</v>
      </c>
      <c r="D79" s="75">
        <v>0</v>
      </c>
    </row>
    <row r="80" spans="1:4" x14ac:dyDescent="0.2">
      <c r="A80" s="74">
        <v>5595</v>
      </c>
      <c r="B80" s="70" t="s">
        <v>495</v>
      </c>
      <c r="C80" s="75">
        <v>0</v>
      </c>
      <c r="D80" s="75">
        <v>0</v>
      </c>
    </row>
    <row r="81" spans="1:4" x14ac:dyDescent="0.2">
      <c r="A81" s="74">
        <v>5596</v>
      </c>
      <c r="B81" s="70" t="s">
        <v>388</v>
      </c>
      <c r="C81" s="75">
        <v>0</v>
      </c>
      <c r="D81" s="75">
        <v>0</v>
      </c>
    </row>
    <row r="82" spans="1:4" x14ac:dyDescent="0.2">
      <c r="A82" s="74">
        <v>5597</v>
      </c>
      <c r="B82" s="70" t="s">
        <v>496</v>
      </c>
      <c r="C82" s="75">
        <v>0</v>
      </c>
      <c r="D82" s="75">
        <v>0</v>
      </c>
    </row>
    <row r="83" spans="1:4" x14ac:dyDescent="0.2">
      <c r="A83" s="74">
        <v>5599</v>
      </c>
      <c r="B83" s="70" t="s">
        <v>497</v>
      </c>
      <c r="C83" s="75">
        <v>0</v>
      </c>
      <c r="D83" s="75">
        <v>0</v>
      </c>
    </row>
    <row r="84" spans="1:4" x14ac:dyDescent="0.2">
      <c r="A84" s="74">
        <v>5600</v>
      </c>
      <c r="B84" s="70" t="s">
        <v>112</v>
      </c>
      <c r="C84" s="75">
        <v>0</v>
      </c>
      <c r="D84" s="75">
        <v>0</v>
      </c>
    </row>
    <row r="85" spans="1:4" x14ac:dyDescent="0.2">
      <c r="A85" s="74">
        <v>5610</v>
      </c>
      <c r="B85" s="70" t="s">
        <v>498</v>
      </c>
      <c r="C85" s="75">
        <v>0</v>
      </c>
      <c r="D85" s="75">
        <v>0</v>
      </c>
    </row>
    <row r="86" spans="1:4" x14ac:dyDescent="0.2">
      <c r="A86" s="74">
        <v>5611</v>
      </c>
      <c r="B86" s="70" t="s">
        <v>499</v>
      </c>
      <c r="C86" s="75">
        <v>0</v>
      </c>
      <c r="D86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25 C51" xr:uid="{00000000-0002-0000-0700-000000000000}"/>
    <dataValidation allowBlank="1" showInputMessage="1" showErrorMessage="1" prompt="Saldo al 31 de diciembre del año anterior que se presenta" sqref="D7 D51" xr:uid="{00000000-0002-0000-0700-000001000000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Miguel Trujillo</cp:lastModifiedBy>
  <cp:lastPrinted>2019-02-13T21:19:08Z</cp:lastPrinted>
  <dcterms:created xsi:type="dcterms:W3CDTF">2012-12-11T20:36:24Z</dcterms:created>
  <dcterms:modified xsi:type="dcterms:W3CDTF">2020-02-19T13:35:25Z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